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z74049\Desktop\Rozpočet 2026\"/>
    </mc:Choice>
  </mc:AlternateContent>
  <xr:revisionPtr revIDLastSave="0" documentId="13_ncr:1_{92803295-F9A0-475A-9CFE-C8DABF054B94}" xr6:coauthVersionLast="36" xr6:coauthVersionMax="47" xr10:uidLastSave="{00000000-0000-0000-0000-000000000000}"/>
  <bookViews>
    <workbookView xWindow="-108" yWindow="-108" windowWidth="19416" windowHeight="10296" activeTab="3" xr2:uid="{00000000-000D-0000-FFFF-FFFF00000000}"/>
  </bookViews>
  <sheets>
    <sheet name="hárok-1" sheetId="4" r:id="rId1"/>
    <sheet name="hárok-2" sheetId="1" r:id="rId2"/>
    <sheet name="hárok-3" sheetId="2" r:id="rId3"/>
    <sheet name="hárok-4" sheetId="5" r:id="rId4"/>
  </sheets>
  <definedNames>
    <definedName name="_xlnm.Print_Area" localSheetId="1">'hárok-2'!$A$1:$J$44</definedName>
    <definedName name="_xlnm.Print_Area" localSheetId="2">'hárok-3'!$A$1:$J$176</definedName>
  </definedNames>
  <calcPr calcId="191029"/>
</workbook>
</file>

<file path=xl/calcChain.xml><?xml version="1.0" encoding="utf-8"?>
<calcChain xmlns="http://schemas.openxmlformats.org/spreadsheetml/2006/main">
  <c r="I83" i="2" l="1"/>
  <c r="H83" i="2"/>
  <c r="G83" i="2"/>
  <c r="F83" i="2"/>
  <c r="E83" i="2"/>
  <c r="D83" i="2"/>
  <c r="J83" i="2"/>
  <c r="J174" i="2"/>
  <c r="I174" i="2"/>
  <c r="H174" i="2"/>
  <c r="G156" i="2"/>
  <c r="F156" i="2"/>
  <c r="E156" i="2"/>
  <c r="D156" i="2"/>
  <c r="J156" i="2"/>
  <c r="I156" i="2"/>
  <c r="H156" i="2"/>
  <c r="F34" i="1"/>
  <c r="J34" i="1"/>
  <c r="H34" i="1"/>
  <c r="I34" i="1"/>
  <c r="G34" i="1"/>
  <c r="E34" i="1"/>
  <c r="G143" i="2" l="1"/>
  <c r="F143" i="2"/>
  <c r="E143" i="2"/>
  <c r="D143" i="2"/>
  <c r="J43" i="1" l="1"/>
  <c r="I43" i="1"/>
  <c r="F142" i="2"/>
  <c r="F165" i="2"/>
  <c r="F166" i="2" s="1"/>
  <c r="D165" i="2"/>
  <c r="D166" i="2" s="1"/>
  <c r="E165" i="2"/>
  <c r="G165" i="2"/>
  <c r="J87" i="2"/>
  <c r="I87" i="2"/>
  <c r="H87" i="2"/>
  <c r="F87" i="2"/>
  <c r="E87" i="2"/>
  <c r="D87" i="2"/>
  <c r="G87" i="2"/>
  <c r="F139" i="2"/>
  <c r="F136" i="2"/>
  <c r="F133" i="2"/>
  <c r="F122" i="2"/>
  <c r="F114" i="2"/>
  <c r="F109" i="2"/>
  <c r="F101" i="2"/>
  <c r="F98" i="2"/>
  <c r="F75" i="2"/>
  <c r="F71" i="2"/>
  <c r="F68" i="2"/>
  <c r="F65" i="2"/>
  <c r="F62" i="2"/>
  <c r="F58" i="2"/>
  <c r="G58" i="2"/>
  <c r="G174" i="2"/>
  <c r="E174" i="2"/>
  <c r="H43" i="1"/>
  <c r="G43" i="1"/>
  <c r="F43" i="1"/>
  <c r="E43" i="1"/>
  <c r="D43" i="1"/>
  <c r="F27" i="1"/>
  <c r="F176" i="2" l="1"/>
  <c r="F44" i="1"/>
  <c r="J165" i="2"/>
  <c r="J151" i="2"/>
  <c r="H151" i="2"/>
  <c r="I151" i="2"/>
  <c r="E151" i="2"/>
  <c r="G151" i="2"/>
  <c r="H142" i="2"/>
  <c r="H139" i="2"/>
  <c r="H136" i="2"/>
  <c r="H133" i="2"/>
  <c r="H122" i="2"/>
  <c r="H114" i="2"/>
  <c r="H166" i="2" l="1"/>
  <c r="H109" i="2"/>
  <c r="H101" i="2"/>
  <c r="H98" i="2"/>
  <c r="H75" i="2"/>
  <c r="H71" i="2"/>
  <c r="H68" i="2"/>
  <c r="H65" i="2"/>
  <c r="H62" i="2"/>
  <c r="E58" i="2"/>
  <c r="H58" i="2"/>
  <c r="I27" i="1"/>
  <c r="H143" i="2" l="1"/>
  <c r="H176" i="2" s="1"/>
  <c r="I44" i="1"/>
  <c r="J139" i="2"/>
  <c r="D27" i="1"/>
  <c r="D44" i="1" s="1"/>
  <c r="E166" i="2"/>
  <c r="E142" i="2"/>
  <c r="E139" i="2"/>
  <c r="E136" i="2"/>
  <c r="E133" i="2"/>
  <c r="E122" i="2"/>
  <c r="E114" i="2"/>
  <c r="E109" i="2"/>
  <c r="E101" i="2"/>
  <c r="E98" i="2"/>
  <c r="E75" i="2"/>
  <c r="E71" i="2"/>
  <c r="E68" i="2"/>
  <c r="E65" i="2"/>
  <c r="E62" i="2"/>
  <c r="E176" i="2" l="1"/>
  <c r="E27" i="1"/>
  <c r="D58" i="2"/>
  <c r="J62" i="2" l="1"/>
  <c r="I62" i="2"/>
  <c r="G62" i="2"/>
  <c r="D62" i="2"/>
  <c r="J27" i="1"/>
  <c r="J44" i="1" l="1"/>
  <c r="J142" i="2"/>
  <c r="I142" i="2"/>
  <c r="G142" i="2"/>
  <c r="D142" i="2"/>
  <c r="I139" i="2"/>
  <c r="G139" i="2"/>
  <c r="D139" i="2"/>
  <c r="G136" i="2"/>
  <c r="D136" i="2"/>
  <c r="G101" i="2"/>
  <c r="D101" i="2"/>
  <c r="G71" i="2"/>
  <c r="D71" i="2"/>
  <c r="G68" i="2"/>
  <c r="D68" i="2"/>
  <c r="G65" i="2"/>
  <c r="D65" i="2"/>
  <c r="D75" i="2" l="1"/>
  <c r="D98" i="2"/>
  <c r="D109" i="2"/>
  <c r="D114" i="2"/>
  <c r="D122" i="2"/>
  <c r="D133" i="2"/>
  <c r="D176" i="2" l="1"/>
  <c r="G27" i="1" l="1"/>
  <c r="J71" i="2" l="1"/>
  <c r="I71" i="2"/>
  <c r="J160" i="2"/>
  <c r="G160" i="2"/>
  <c r="J68" i="2" l="1"/>
  <c r="I68" i="2"/>
  <c r="E44" i="1" l="1"/>
  <c r="G44" i="1"/>
  <c r="J98" i="2" l="1"/>
  <c r="I98" i="2"/>
  <c r="G98" i="2"/>
  <c r="J58" i="2" l="1"/>
  <c r="I58" i="2"/>
  <c r="J109" i="2" l="1"/>
  <c r="I109" i="2"/>
  <c r="G109" i="2"/>
  <c r="G114" i="2" l="1"/>
  <c r="J114" i="2"/>
  <c r="I114" i="2"/>
  <c r="I166" i="2" l="1"/>
  <c r="J166" i="2"/>
  <c r="J65" i="2" l="1"/>
  <c r="I65" i="2"/>
  <c r="H27" i="1" l="1"/>
  <c r="H44" i="1" s="1"/>
  <c r="J133" i="2" l="1"/>
  <c r="I133" i="2"/>
  <c r="G133" i="2"/>
  <c r="J122" i="2" l="1"/>
  <c r="I122" i="2"/>
  <c r="G122" i="2"/>
  <c r="J101" i="2" l="1"/>
  <c r="J75" i="2"/>
  <c r="I101" i="2"/>
  <c r="J136" i="2"/>
  <c r="I136" i="2"/>
  <c r="I75" i="2"/>
  <c r="I143" i="2" s="1"/>
  <c r="G75" i="2"/>
  <c r="J143" i="2" l="1"/>
  <c r="J176" i="2" s="1"/>
  <c r="I176" i="2"/>
  <c r="G166" i="2"/>
  <c r="G176" i="2" s="1"/>
</calcChain>
</file>

<file path=xl/sharedStrings.xml><?xml version="1.0" encoding="utf-8"?>
<sst xmlns="http://schemas.openxmlformats.org/spreadsheetml/2006/main" count="328" uniqueCount="214">
  <si>
    <t>Položka</t>
  </si>
  <si>
    <t>Výnos dane z príjmu fyz.a právnických osôb</t>
  </si>
  <si>
    <t>Daň z pozemkov</t>
  </si>
  <si>
    <t>Daň zo stavieb</t>
  </si>
  <si>
    <t>Daň za psov</t>
  </si>
  <si>
    <t>Ostatné /správne/ poplatky</t>
  </si>
  <si>
    <t>Vratky</t>
  </si>
  <si>
    <t>Bežné príjmy spolu:</t>
  </si>
  <si>
    <t>Sankcie uložené v daňovom konaní</t>
  </si>
  <si>
    <t>Kapitálové príjmy spolu:</t>
  </si>
  <si>
    <t>Príjmové finančné operácie:</t>
  </si>
  <si>
    <t>osobný príplatok</t>
  </si>
  <si>
    <t>nemocenské poistenie</t>
  </si>
  <si>
    <t>starobné poistenie</t>
  </si>
  <si>
    <t>úrazové poistenie</t>
  </si>
  <si>
    <t>invalidné poistenie</t>
  </si>
  <si>
    <t>poistenie v nezamestnanosti</t>
  </si>
  <si>
    <t>všeobecný mat./kanc.a čisť. potreby/</t>
  </si>
  <si>
    <t>reprezentačné výdavky</t>
  </si>
  <si>
    <t xml:space="preserve">všeobecné služby </t>
  </si>
  <si>
    <t>prídel do sociálneho fondu</t>
  </si>
  <si>
    <t xml:space="preserve">Ochrana pred požiarmi: </t>
  </si>
  <si>
    <t xml:space="preserve">Nakladanie s odpadmi: </t>
  </si>
  <si>
    <t xml:space="preserve">Rozvoj obcí : </t>
  </si>
  <si>
    <t xml:space="preserve">Verejné osvetlenie: </t>
  </si>
  <si>
    <t>údržba verej. osvetlenia</t>
  </si>
  <si>
    <t>Ochrana pred požiarmi celkom:</t>
  </si>
  <si>
    <t>Nakladanie s odpadmi celkom:</t>
  </si>
  <si>
    <t>Rozvoj obcí  celkom:</t>
  </si>
  <si>
    <t>Verejné osvetlenie celkom:</t>
  </si>
  <si>
    <t>Rekreácia a šport celkom:</t>
  </si>
  <si>
    <t>Sociálna pomoc celkom:</t>
  </si>
  <si>
    <t xml:space="preserve">odmeny </t>
  </si>
  <si>
    <t>06.2.0</t>
  </si>
  <si>
    <t xml:space="preserve">všeobecný materiál </t>
  </si>
  <si>
    <t>08.4.0</t>
  </si>
  <si>
    <t>Kapitálové výdavky spolu:</t>
  </si>
  <si>
    <t>inzercia, reklama, propagácia</t>
  </si>
  <si>
    <t>01.1.2.</t>
  </si>
  <si>
    <t>05.1.0</t>
  </si>
  <si>
    <t>06.4.0</t>
  </si>
  <si>
    <t>08.1.0</t>
  </si>
  <si>
    <t>08.6.0</t>
  </si>
  <si>
    <t>03.2.0</t>
  </si>
  <si>
    <t>06.3.0</t>
  </si>
  <si>
    <t>Zásobovanie  vodou:</t>
  </si>
  <si>
    <t>Zásobovanie vodou celkom:</t>
  </si>
  <si>
    <t xml:space="preserve">O B E C    H O R N Ý      P I A L </t>
  </si>
  <si>
    <t>Za porušenie predpisov</t>
  </si>
  <si>
    <t>poistenie do rezervného fondu solidarity</t>
  </si>
  <si>
    <t xml:space="preserve">transfer spoločnému obecnému úradu </t>
  </si>
  <si>
    <t>717001</t>
  </si>
  <si>
    <t>Daň z bytov</t>
  </si>
  <si>
    <t xml:space="preserve">tarif a funkč. platy zamestnancov </t>
  </si>
  <si>
    <t>stravovanie</t>
  </si>
  <si>
    <t>10.7.0.</t>
  </si>
  <si>
    <t xml:space="preserve"> PRÍJMY CELKOM:</t>
  </si>
  <si>
    <t>Daň za ubytovanie</t>
  </si>
  <si>
    <t>Poplatok za komunálne odpady a DSO</t>
  </si>
  <si>
    <t>Daň za umiestnenie jadrového zariadenia</t>
  </si>
  <si>
    <t>Z prenajatých pozemkov</t>
  </si>
  <si>
    <t>Z prenajatých budov, priestorov</t>
  </si>
  <si>
    <t>Predaj tovarov a služieb /popl za MR,fax,kopírku/</t>
  </si>
  <si>
    <t>Transfery zo ŠR na prenesený výkon štátnej správy</t>
  </si>
  <si>
    <t>01.1.1.</t>
  </si>
  <si>
    <t>Správa obce:</t>
  </si>
  <si>
    <t>Finančné a rozpočtové záležitosti:</t>
  </si>
  <si>
    <t>04.5.1.</t>
  </si>
  <si>
    <t>Rekreačné a športové služby:</t>
  </si>
  <si>
    <t>08.2.0.</t>
  </si>
  <si>
    <t>Kultúrne služby celkom:</t>
  </si>
  <si>
    <t>Kultúrne služby:</t>
  </si>
  <si>
    <t>Náboženské a iné spoločenské služby:</t>
  </si>
  <si>
    <t>Rekr., kultúra a nábož. celkom:</t>
  </si>
  <si>
    <t>Sociálna pomoc občanom v hmotnej núdzi:</t>
  </si>
  <si>
    <t>Správa obce celkom:</t>
  </si>
  <si>
    <t>Cestná doprava celkom:</t>
  </si>
  <si>
    <t>Cestná doprava /miestne komunikácie/</t>
  </si>
  <si>
    <t>Položky bežných príjmov</t>
  </si>
  <si>
    <t>Položky kapitálových príjmov</t>
  </si>
  <si>
    <t>Bežné výdavky spolu:</t>
  </si>
  <si>
    <t>cestovné náhrady</t>
  </si>
  <si>
    <t>energie</t>
  </si>
  <si>
    <t>vodné</t>
  </si>
  <si>
    <t>karty, známky, poplatky /doprava/</t>
  </si>
  <si>
    <t>odmeny a prísp. /poslancom a členom komisií/</t>
  </si>
  <si>
    <t>odmeny mimo prac.pomeru /dohody/</t>
  </si>
  <si>
    <t>transfer Sp.OcÚ na výkon štátnej správy</t>
  </si>
  <si>
    <t>na členské príspevky</t>
  </si>
  <si>
    <t>špeciálne služby - audit</t>
  </si>
  <si>
    <t>poplatky a odvody /bankové/</t>
  </si>
  <si>
    <t>špeciálne služby</t>
  </si>
  <si>
    <t>všeobecný materiál /nádoby na odpad/</t>
  </si>
  <si>
    <t xml:space="preserve">všeobecné služby  </t>
  </si>
  <si>
    <t>palivá, mazivá, oleje</t>
  </si>
  <si>
    <t>všeobecný materiál</t>
  </si>
  <si>
    <t>pracovné odevy, obuv a pomôcky</t>
  </si>
  <si>
    <t>prevádzkové zariadenia /prípojky vody/</t>
  </si>
  <si>
    <t>odmeny zamest.mimo PP /kronika/</t>
  </si>
  <si>
    <t>Jednotlivcovi /Mikuláš a  dôchodcovia/</t>
  </si>
  <si>
    <t>Školenia, kurzy, semináre, konferencie</t>
  </si>
  <si>
    <t>na dávku v hmot.núdzi - jednorázovo</t>
  </si>
  <si>
    <t xml:space="preserve">rekonštrukcie a modernizácie </t>
  </si>
  <si>
    <t>Náboženské a iné spoločens. služby celkom:</t>
  </si>
  <si>
    <t>Finančné a rozpočtové záležitosti celkom:</t>
  </si>
  <si>
    <t>Prevod prostriedkov z rezervného fondu</t>
  </si>
  <si>
    <t>licencie</t>
  </si>
  <si>
    <t>Výdavky kapitálového rozpočtu</t>
  </si>
  <si>
    <t>Výdavky bežného rozpočtu</t>
  </si>
  <si>
    <t>Ochrana prírody a krajiny</t>
  </si>
  <si>
    <t>05.4.0.</t>
  </si>
  <si>
    <t>Ochrana prírody a krajinycelkom:</t>
  </si>
  <si>
    <t>Prevod prostriedkov z iných fondov obce (zeleň,stromy)</t>
  </si>
  <si>
    <t>zo zmluvy o nájme veci</t>
  </si>
  <si>
    <t>údržba strojov, techniky, náradia</t>
  </si>
  <si>
    <t>Položky príjmových finančných operácií</t>
  </si>
  <si>
    <t>údržba budov, objektov, KD</t>
  </si>
  <si>
    <t>údržba budovy</t>
  </si>
  <si>
    <t>všeobecné služby</t>
  </si>
  <si>
    <t>Rekreácia,kultúra a nábož. inde neklasifik.</t>
  </si>
  <si>
    <t>09.6.0.</t>
  </si>
  <si>
    <t>Vedľajšie služby v školstve:</t>
  </si>
  <si>
    <t>neziskovým organizáciám - služby (CVČ)</t>
  </si>
  <si>
    <t>Vedľajšie služby v školstve celkom:</t>
  </si>
  <si>
    <t>Za odpredaj prebyt. hnut. majetku (kuky)</t>
  </si>
  <si>
    <t>Iné (zo soc fondu)</t>
  </si>
  <si>
    <t>zdravotné poistenie VšZP</t>
  </si>
  <si>
    <t>zdravotné poistenie ostatné ZP</t>
  </si>
  <si>
    <t>z refundácie</t>
  </si>
  <si>
    <t>odmeny zamest.mimo PP /dohoda/</t>
  </si>
  <si>
    <t>Kultúrne služby</t>
  </si>
  <si>
    <t>08.2.0</t>
  </si>
  <si>
    <t>konkurzy a súťaže /hudba/  KD</t>
  </si>
  <si>
    <t>z účtov finančného hospodárenia</t>
  </si>
  <si>
    <t>z predaja pozemkov</t>
  </si>
  <si>
    <t>poštové služby</t>
  </si>
  <si>
    <t>telekomunikačné služby</t>
  </si>
  <si>
    <t>03.6.0.</t>
  </si>
  <si>
    <t xml:space="preserve">Verejný poriadok a bezpečnosť </t>
  </si>
  <si>
    <t>Verejný poriadok a bezpečnosť celkom:</t>
  </si>
  <si>
    <t>Rozvoj obce:</t>
  </si>
  <si>
    <t>713004</t>
  </si>
  <si>
    <t>Rozvoj obce celkom:</t>
  </si>
  <si>
    <t>špeciálne zariadenia (kamera)</t>
  </si>
  <si>
    <t>jednotlivcom (príspevky zo soc.fondu)</t>
  </si>
  <si>
    <t>špeciálne služby (CO a OO údajov)</t>
  </si>
  <si>
    <t xml:space="preserve">poistenie majetku </t>
  </si>
  <si>
    <t>Rozpočet 2024</t>
  </si>
  <si>
    <t xml:space="preserve">Transfery zo ŠR mimo prenes.výkonu štátnej správy  </t>
  </si>
  <si>
    <t>výpočtová technika</t>
  </si>
  <si>
    <t>softver</t>
  </si>
  <si>
    <t>servis, údržba, opravy</t>
  </si>
  <si>
    <t xml:space="preserve">služby v oblasti informač. komunikač. tech. </t>
  </si>
  <si>
    <t>Rozpočet 2025</t>
  </si>
  <si>
    <t>príspevky do doplnk.dôchodkovej poisťovne</t>
  </si>
  <si>
    <t>dane</t>
  </si>
  <si>
    <t>05.2.0</t>
  </si>
  <si>
    <t>Nakladanie s odpad.vodami /kanalizácia/</t>
  </si>
  <si>
    <t>prípravná a projektová dokumentácia</t>
  </si>
  <si>
    <t>internet</t>
  </si>
  <si>
    <t>prevádzkove stroje, prístroje, zariadenia</t>
  </si>
  <si>
    <t>knihy, časopisy, noviny</t>
  </si>
  <si>
    <t>údržba budov, objektov, DS</t>
  </si>
  <si>
    <t xml:space="preserve">Technika </t>
  </si>
  <si>
    <t xml:space="preserve">                                                                             Ľudovít Húdik, starosta obce</t>
  </si>
  <si>
    <t>Rozpočet 2026</t>
  </si>
  <si>
    <t>údržba budov, objektov (pri OcÚ)</t>
  </si>
  <si>
    <t xml:space="preserve">Dobropisy </t>
  </si>
  <si>
    <t>11H</t>
  </si>
  <si>
    <t>z rozpočtu VÚC</t>
  </si>
  <si>
    <t>Prevod prostriedkov z predchádzajúceho roka</t>
  </si>
  <si>
    <t>Skutočnosť 2023</t>
  </si>
  <si>
    <t>Rozpočet 2027</t>
  </si>
  <si>
    <t>cestovné náhrady cudzím</t>
  </si>
  <si>
    <t>interiérové vybavenie</t>
  </si>
  <si>
    <t>zdroj krytia</t>
  </si>
  <si>
    <t>všeobecný materiál (stromky zo strom.fondu)</t>
  </si>
  <si>
    <t>všeobecný materiál (zeleň OcÚ zo strom.fondu)</t>
  </si>
  <si>
    <t>kapitálový transfer VÚC</t>
  </si>
  <si>
    <t>odmeny zo ŠR</t>
  </si>
  <si>
    <t>na roky 2026 - 2028</t>
  </si>
  <si>
    <t>Skutočnosť 2024</t>
  </si>
  <si>
    <t>Očakávaná skutočnosť 2025</t>
  </si>
  <si>
    <t xml:space="preserve">Rozpočet 2027 </t>
  </si>
  <si>
    <t>Rozpočet 2028</t>
  </si>
  <si>
    <t>očakávaná skutočnosť 2025</t>
  </si>
  <si>
    <t>rekonštrukcie a modernizácie - strecha KD</t>
  </si>
  <si>
    <t>realizácia nových stavieb - oplotenie KD</t>
  </si>
  <si>
    <t>Výdavkové finančné operácie</t>
  </si>
  <si>
    <t>Výdavkové operácie spolu:</t>
  </si>
  <si>
    <t>skutočnosť 2024</t>
  </si>
  <si>
    <t>5.2.0.</t>
  </si>
  <si>
    <t xml:space="preserve">Nakladanie s odpadovými vodami </t>
  </si>
  <si>
    <t>Nakladanie s odpad. vodanmi celkom:</t>
  </si>
  <si>
    <t>Výdavky celkom</t>
  </si>
  <si>
    <t xml:space="preserve">realizácia nových stavieb </t>
  </si>
  <si>
    <t>odstupné odchodné</t>
  </si>
  <si>
    <t xml:space="preserve">náhrady za nemoc </t>
  </si>
  <si>
    <t>z rez.fondu</t>
  </si>
  <si>
    <t xml:space="preserve">Obec Horný Pial  (ďalej len ,,obec“) pri zostavovaní rozpočtu na roky 2026 – 2028 postupovala podľa zákona č. 583/2004 Z. z. o rozpočtových pravidlách územnej samosprávy (ďalej len ,,zákon“),  tento je rozpočet zostavený v bez programovej štruktúry so stanovenými zámermi a cieľmi.
Zároveň boli dodržané aj ďalšie kritériá zákona ako je:
 povinnosť zostaviť rozpočet na obdobie troch rokov, pričom prvý rok (2026) je záväzný a ďalšie dva roky (2027- 2028) sú nadväzujúce, orientačné a nezáväzné,
 podmienka vyrovnaného alebo prebytkového bežného rozpočtu.
Schválený rozpočet je základným finančným nástrojom hospodárenia obce v nasledujúcom rozpočtovom období, definuje, ktoré oblasti bude obec podporovať a na aké zámery budú vynakladané finančné prostriedky.
</t>
  </si>
  <si>
    <t>dotácia Envirofond - kanalizácia</t>
  </si>
  <si>
    <t>úver z Envirofondu -na projekty kanalizácie</t>
  </si>
  <si>
    <t>stavba kanalizácie- z úveru</t>
  </si>
  <si>
    <t>stavba kanalizácie - z dotácie</t>
  </si>
  <si>
    <t>splácanie istiny z úveru Envirofondu - projekty</t>
  </si>
  <si>
    <t xml:space="preserve">úver z Envirofondu - stavba kanalizácie </t>
  </si>
  <si>
    <t>splácanie úrokov z istniny úveru Envirofond projekty</t>
  </si>
  <si>
    <t>splácanie úrokov z istiny úveru Envirofond kanalizácia</t>
  </si>
  <si>
    <t>splácanie istiny z úveru Envirofondu - stavba z RF</t>
  </si>
  <si>
    <t>záznam číslo: 318/2025</t>
  </si>
  <si>
    <t xml:space="preserve">Rozpočet Obce Horný Pial </t>
  </si>
  <si>
    <t>Z úradnej tabule obce a z webového sídla obce bol návrh zvesený dňa 19.11.2025</t>
  </si>
  <si>
    <r>
      <t>Návrh viacročného rozpočtu obce bol zverejnený na CUET, na úradnej tabuli obce a na webovom sídle obce dňa 31.10.2025</t>
    </r>
    <r>
      <rPr>
        <sz val="14"/>
        <rFont val="Times New Roman"/>
        <family val="1"/>
        <charset val="238"/>
      </rPr>
      <t xml:space="preserve">  </t>
    </r>
    <r>
      <rPr>
        <sz val="14"/>
        <color indexed="8"/>
        <rFont val="Times New Roman"/>
        <family val="1"/>
        <charset val="238"/>
      </rPr>
      <t>V rámci pripomienkovacieho konaniav súlade s § 6 ods. 4 až 7  zákona č. 369/1990 Zb. o obecnom zriadení, t.j. do 10.11.2025  neboli obecnému úradu doručené k návrhu rozpočtu zo strany fyzických alebo právnických osôb žiadne pozmeňujúce návrhy ani pripomienky.</t>
    </r>
  </si>
  <si>
    <r>
      <t>Viacročný rozpočet Obce Horný Pial schválilo obecné zastupiteľstvo v Hornom Piale       na svojom zasadnutí dňa</t>
    </r>
    <r>
      <rPr>
        <b/>
        <sz val="14"/>
        <color rgb="FFFF0000"/>
        <rFont val="Times New Roman"/>
        <family val="1"/>
        <charset val="238"/>
      </rPr>
      <t xml:space="preserve"> </t>
    </r>
    <r>
      <rPr>
        <b/>
        <sz val="14"/>
        <rFont val="Times New Roman"/>
        <family val="1"/>
        <charset val="238"/>
      </rPr>
      <t>19.11.2025 uznesením č. 154/2025.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</si>
</sst>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 x14ac:knownFonts="1">
    <font>
      <sz val="11"/>
      <color theme="1"/>
      <name val="Calibri"/>
      <family val="2"/>
      <charset val="238"/>
      <scheme val="minor"/>
    </font>
    <font>
      <b/>
      <sz val="12"/>
      <color indexed="8"/>
      <name val="Times New Roman"/>
      <family val="1"/>
      <charset val="238"/>
    </font>
    <font>
      <b/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b/>
      <i/>
      <sz val="12"/>
      <color indexed="8"/>
      <name val="Times New Roman"/>
      <family val="1"/>
      <charset val="238"/>
    </font>
    <font>
      <b/>
      <i/>
      <sz val="11"/>
      <color indexed="8"/>
      <name val="Calibri"/>
      <family val="2"/>
      <charset val="238"/>
    </font>
    <font>
      <b/>
      <sz val="14"/>
      <color indexed="8"/>
      <name val="Times New Roman"/>
      <family val="1"/>
      <charset val="238"/>
    </font>
    <font>
      <sz val="14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b/>
      <i/>
      <sz val="16"/>
      <color indexed="8"/>
      <name val="Times New Roman"/>
      <family val="1"/>
      <charset val="238"/>
    </font>
    <font>
      <b/>
      <sz val="20"/>
      <color indexed="8"/>
      <name val="Times New Roman"/>
      <family val="1"/>
      <charset val="238"/>
    </font>
    <font>
      <b/>
      <sz val="22"/>
      <color indexed="8"/>
      <name val="Times New Roman"/>
      <family val="1"/>
      <charset val="238"/>
    </font>
    <font>
      <sz val="8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i/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4"/>
      <name val="Times New Roman"/>
      <family val="1"/>
      <charset val="238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i/>
      <sz val="18"/>
      <color indexed="8"/>
      <name val="Times New Roman"/>
      <family val="1"/>
      <charset val="238"/>
    </font>
    <font>
      <b/>
      <i/>
      <sz val="18"/>
      <color indexed="8"/>
      <name val="Times New Roman"/>
      <family val="1"/>
      <charset val="238"/>
    </font>
    <font>
      <b/>
      <i/>
      <sz val="18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b/>
      <sz val="16"/>
      <color indexed="8"/>
      <name val="Times New Roman"/>
      <family val="1"/>
      <charset val="238"/>
    </font>
    <font>
      <b/>
      <sz val="22"/>
      <color rgb="FFFF0000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1"/>
      <color indexed="8"/>
      <name val="Calibri"/>
      <family val="2"/>
      <charset val="238"/>
    </font>
    <font>
      <b/>
      <sz val="16"/>
      <name val="Times New Roman"/>
      <family val="1"/>
      <charset val="238"/>
    </font>
    <font>
      <sz val="16"/>
      <color indexed="8"/>
      <name val="Times New Roman"/>
      <family val="1"/>
      <charset val="238"/>
    </font>
    <font>
      <sz val="16"/>
      <name val="Times New Roman"/>
      <family val="1"/>
      <charset val="238"/>
    </font>
    <font>
      <i/>
      <sz val="16"/>
      <color indexed="8"/>
      <name val="Times New Roman"/>
      <family val="1"/>
      <charset val="238"/>
    </font>
    <font>
      <b/>
      <i/>
      <sz val="16"/>
      <name val="Times New Roman"/>
      <family val="1"/>
      <charset val="238"/>
    </font>
    <font>
      <sz val="22"/>
      <color rgb="FFFF0000"/>
      <name val="Times New Roman"/>
      <family val="1"/>
      <charset val="238"/>
    </font>
    <font>
      <b/>
      <sz val="14"/>
      <color rgb="FFFF0000"/>
      <name val="Times New Roman"/>
      <family val="1"/>
      <charset val="238"/>
    </font>
    <font>
      <sz val="14"/>
      <name val="Times New Roman"/>
      <family val="1"/>
      <charset val="238"/>
    </font>
    <font>
      <b/>
      <i/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i/>
      <sz val="15"/>
      <color indexed="8"/>
      <name val="Times New Roman"/>
      <family val="1"/>
      <charset val="238"/>
    </font>
    <font>
      <b/>
      <i/>
      <sz val="15"/>
      <color indexed="8"/>
      <name val="Times New Roman"/>
      <family val="1"/>
      <charset val="238"/>
    </font>
    <font>
      <i/>
      <sz val="15"/>
      <color theme="1"/>
      <name val="Calibri"/>
      <family val="2"/>
      <charset val="238"/>
      <scheme val="minor"/>
    </font>
    <font>
      <b/>
      <sz val="12"/>
      <color rgb="FFFF0000"/>
      <name val="Times New Roman"/>
      <family val="1"/>
      <charset val="238"/>
    </font>
    <font>
      <b/>
      <sz val="12"/>
      <color rgb="FF00B050"/>
      <name val="Times New Roman"/>
      <family val="1"/>
      <charset val="238"/>
    </font>
    <font>
      <b/>
      <sz val="16"/>
      <color theme="5" tint="-0.249977111117893"/>
      <name val="Times New Roman"/>
      <family val="1"/>
      <charset val="238"/>
    </font>
    <font>
      <b/>
      <sz val="12"/>
      <color theme="5" tint="-0.249977111117893"/>
      <name val="Times New Roman"/>
      <family val="1"/>
      <charset val="238"/>
    </font>
    <font>
      <b/>
      <sz val="16"/>
      <color rgb="FFFF0000"/>
      <name val="Times New Roman"/>
      <charset val="238"/>
    </font>
    <font>
      <b/>
      <sz val="16"/>
      <color rgb="FF00B050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511703848384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8" fillId="0" borderId="0"/>
  </cellStyleXfs>
  <cellXfs count="184">
    <xf numFmtId="0" fontId="0" fillId="0" borderId="0" xfId="0"/>
    <xf numFmtId="0" fontId="3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2" fontId="3" fillId="0" borderId="2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vertical="center" wrapText="1"/>
    </xf>
    <xf numFmtId="2" fontId="4" fillId="0" borderId="2" xfId="0" applyNumberFormat="1" applyFont="1" applyBorder="1" applyAlignment="1">
      <alignment horizontal="right" vertical="center"/>
    </xf>
    <xf numFmtId="0" fontId="2" fillId="0" borderId="0" xfId="0" applyFont="1"/>
    <xf numFmtId="0" fontId="5" fillId="0" borderId="0" xfId="0" applyFont="1"/>
    <xf numFmtId="0" fontId="6" fillId="0" borderId="0" xfId="0" applyFont="1" applyAlignment="1">
      <alignment vertical="center" wrapText="1"/>
    </xf>
    <xf numFmtId="2" fontId="3" fillId="3" borderId="2" xfId="0" applyNumberFormat="1" applyFont="1" applyFill="1" applyBorder="1" applyAlignment="1">
      <alignment horizontal="right" vertical="center"/>
    </xf>
    <xf numFmtId="2" fontId="3" fillId="0" borderId="2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horizontal="right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2" fontId="8" fillId="0" borderId="0" xfId="0" applyNumberFormat="1" applyFont="1"/>
    <xf numFmtId="4" fontId="6" fillId="2" borderId="4" xfId="0" applyNumberFormat="1" applyFont="1" applyFill="1" applyBorder="1" applyAlignment="1">
      <alignment horizontal="right" vertical="center"/>
    </xf>
    <xf numFmtId="4" fontId="6" fillId="2" borderId="5" xfId="0" applyNumberFormat="1" applyFont="1" applyFill="1" applyBorder="1" applyAlignment="1">
      <alignment horizontal="right" vertical="center"/>
    </xf>
    <xf numFmtId="2" fontId="6" fillId="2" borderId="5" xfId="0" applyNumberFormat="1" applyFont="1" applyFill="1" applyBorder="1" applyAlignment="1">
      <alignment horizontal="right" vertical="center"/>
    </xf>
    <xf numFmtId="2" fontId="4" fillId="0" borderId="0" xfId="0" applyNumberFormat="1" applyFont="1" applyAlignment="1">
      <alignment horizontal="right" vertical="center"/>
    </xf>
    <xf numFmtId="0" fontId="1" fillId="0" borderId="1" xfId="0" applyFont="1" applyBorder="1" applyAlignment="1">
      <alignment horizontal="right" vertical="center" wrapText="1"/>
    </xf>
    <xf numFmtId="49" fontId="4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6" fillId="3" borderId="0" xfId="0" applyFont="1" applyFill="1" applyAlignment="1">
      <alignment vertical="center" wrapText="1"/>
    </xf>
    <xf numFmtId="4" fontId="6" fillId="3" borderId="0" xfId="0" applyNumberFormat="1" applyFont="1" applyFill="1" applyAlignment="1">
      <alignment horizontal="right" vertical="center"/>
    </xf>
    <xf numFmtId="2" fontId="6" fillId="3" borderId="0" xfId="0" applyNumberFormat="1" applyFont="1" applyFill="1" applyAlignment="1">
      <alignment horizontal="right" vertical="center"/>
    </xf>
    <xf numFmtId="0" fontId="4" fillId="0" borderId="4" xfId="0" applyFont="1" applyBorder="1" applyAlignment="1">
      <alignment vertical="center" wrapText="1"/>
    </xf>
    <xf numFmtId="2" fontId="4" fillId="0" borderId="5" xfId="0" applyNumberFormat="1" applyFont="1" applyBorder="1" applyAlignment="1">
      <alignment horizontal="right" vertical="center"/>
    </xf>
    <xf numFmtId="0" fontId="4" fillId="0" borderId="0" xfId="0" applyFont="1"/>
    <xf numFmtId="0" fontId="7" fillId="0" borderId="0" xfId="0" applyFont="1" applyAlignment="1">
      <alignment horizontal="justify" vertical="center"/>
    </xf>
    <xf numFmtId="2" fontId="14" fillId="0" borderId="2" xfId="0" applyNumberFormat="1" applyFont="1" applyBorder="1" applyAlignment="1">
      <alignment horizontal="right" vertical="center"/>
    </xf>
    <xf numFmtId="0" fontId="17" fillId="0" borderId="0" xfId="0" applyFont="1"/>
    <xf numFmtId="0" fontId="18" fillId="0" borderId="0" xfId="0" applyFont="1"/>
    <xf numFmtId="2" fontId="19" fillId="0" borderId="2" xfId="0" applyNumberFormat="1" applyFont="1" applyBorder="1" applyAlignment="1">
      <alignment horizontal="right" vertical="center"/>
    </xf>
    <xf numFmtId="2" fontId="4" fillId="0" borderId="2" xfId="0" applyNumberFormat="1" applyFont="1" applyBorder="1" applyAlignment="1">
      <alignment vertical="center" wrapText="1"/>
    </xf>
    <xf numFmtId="0" fontId="20" fillId="0" borderId="1" xfId="0" applyFont="1" applyBorder="1" applyAlignment="1">
      <alignment vertical="center"/>
    </xf>
    <xf numFmtId="4" fontId="21" fillId="2" borderId="2" xfId="0" applyNumberFormat="1" applyFont="1" applyFill="1" applyBorder="1" applyAlignment="1">
      <alignment horizontal="right" vertical="center"/>
    </xf>
    <xf numFmtId="2" fontId="21" fillId="2" borderId="2" xfId="0" applyNumberFormat="1" applyFont="1" applyFill="1" applyBorder="1" applyAlignment="1">
      <alignment horizontal="right" vertical="center"/>
    </xf>
    <xf numFmtId="2" fontId="22" fillId="2" borderId="2" xfId="0" applyNumberFormat="1" applyFont="1" applyFill="1" applyBorder="1" applyAlignment="1">
      <alignment horizontal="right" vertical="center"/>
    </xf>
    <xf numFmtId="0" fontId="23" fillId="0" borderId="0" xfId="0" applyFont="1"/>
    <xf numFmtId="0" fontId="1" fillId="0" borderId="2" xfId="0" applyFont="1" applyBorder="1" applyAlignment="1">
      <alignment horizontal="left" vertical="center" wrapText="1"/>
    </xf>
    <xf numFmtId="0" fontId="23" fillId="5" borderId="0" xfId="0" applyFont="1" applyFill="1"/>
    <xf numFmtId="0" fontId="3" fillId="0" borderId="2" xfId="0" applyFont="1" applyBorder="1" applyAlignment="1">
      <alignment horizontal="left" vertical="center" wrapText="1"/>
    </xf>
    <xf numFmtId="2" fontId="13" fillId="6" borderId="0" xfId="0" applyNumberFormat="1" applyFont="1" applyFill="1"/>
    <xf numFmtId="2" fontId="3" fillId="7" borderId="2" xfId="0" applyNumberFormat="1" applyFont="1" applyFill="1" applyBorder="1" applyAlignment="1">
      <alignment horizontal="right" vertical="center"/>
    </xf>
    <xf numFmtId="2" fontId="16" fillId="7" borderId="0" xfId="0" applyNumberFormat="1" applyFont="1" applyFill="1" applyAlignment="1">
      <alignment horizontal="right" vertical="center"/>
    </xf>
    <xf numFmtId="2" fontId="14" fillId="7" borderId="2" xfId="0" applyNumberFormat="1" applyFont="1" applyFill="1" applyBorder="1" applyAlignment="1">
      <alignment horizontal="right" vertical="center"/>
    </xf>
    <xf numFmtId="0" fontId="10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0" fillId="0" borderId="3" xfId="0" applyBorder="1"/>
    <xf numFmtId="0" fontId="11" fillId="0" borderId="3" xfId="0" applyFont="1" applyBorder="1" applyAlignment="1">
      <alignment vertical="center"/>
    </xf>
    <xf numFmtId="0" fontId="11" fillId="0" borderId="3" xfId="0" applyFont="1" applyBorder="1" applyAlignment="1">
      <alignment horizontal="center" vertical="center"/>
    </xf>
    <xf numFmtId="0" fontId="18" fillId="0" borderId="3" xfId="0" applyFont="1" applyBorder="1"/>
    <xf numFmtId="0" fontId="0" fillId="0" borderId="1" xfId="0" applyBorder="1"/>
    <xf numFmtId="0" fontId="6" fillId="0" borderId="0" xfId="0" applyFont="1" applyAlignment="1">
      <alignment horizontal="justify" vertical="center"/>
    </xf>
    <xf numFmtId="0" fontId="25" fillId="0" borderId="3" xfId="0" applyFont="1" applyBorder="1" applyAlignment="1">
      <alignment horizontal="center" vertical="center"/>
    </xf>
    <xf numFmtId="2" fontId="19" fillId="7" borderId="2" xfId="0" applyNumberFormat="1" applyFont="1" applyFill="1" applyBorder="1" applyAlignment="1">
      <alignment horizontal="right" vertical="center"/>
    </xf>
    <xf numFmtId="0" fontId="26" fillId="0" borderId="0" xfId="0" applyFont="1"/>
    <xf numFmtId="0" fontId="27" fillId="0" borderId="0" xfId="0" applyFont="1"/>
    <xf numFmtId="0" fontId="28" fillId="0" borderId="0" xfId="0" applyFont="1"/>
    <xf numFmtId="0" fontId="4" fillId="0" borderId="0" xfId="0" applyFont="1" applyAlignment="1">
      <alignment horizontal="right"/>
    </xf>
    <xf numFmtId="2" fontId="14" fillId="7" borderId="5" xfId="0" applyNumberFormat="1" applyFont="1" applyFill="1" applyBorder="1" applyAlignment="1">
      <alignment horizontal="right" vertical="center"/>
    </xf>
    <xf numFmtId="2" fontId="15" fillId="7" borderId="2" xfId="0" applyNumberFormat="1" applyFont="1" applyFill="1" applyBorder="1" applyAlignment="1">
      <alignment horizontal="right" vertical="center"/>
    </xf>
    <xf numFmtId="2" fontId="14" fillId="7" borderId="2" xfId="0" applyNumberFormat="1" applyFont="1" applyFill="1" applyBorder="1" applyAlignment="1">
      <alignment vertical="center" wrapText="1"/>
    </xf>
    <xf numFmtId="2" fontId="4" fillId="7" borderId="2" xfId="0" applyNumberFormat="1" applyFont="1" applyFill="1" applyBorder="1" applyAlignment="1">
      <alignment horizontal="right" vertical="center"/>
    </xf>
    <xf numFmtId="0" fontId="30" fillId="0" borderId="1" xfId="0" applyFont="1" applyBorder="1" applyAlignment="1">
      <alignment horizontal="right" vertical="center"/>
    </xf>
    <xf numFmtId="0" fontId="30" fillId="0" borderId="2" xfId="0" applyFont="1" applyBorder="1" applyAlignment="1">
      <alignment vertical="center"/>
    </xf>
    <xf numFmtId="2" fontId="30" fillId="0" borderId="2" xfId="0" applyNumberFormat="1" applyFont="1" applyBorder="1" applyAlignment="1">
      <alignment horizontal="right" vertical="center"/>
    </xf>
    <xf numFmtId="2" fontId="31" fillId="0" borderId="2" xfId="0" applyNumberFormat="1" applyFont="1" applyBorder="1" applyAlignment="1">
      <alignment horizontal="right" vertical="center"/>
    </xf>
    <xf numFmtId="0" fontId="30" fillId="0" borderId="2" xfId="0" applyFont="1" applyBorder="1" applyAlignment="1">
      <alignment horizontal="left" vertical="center"/>
    </xf>
    <xf numFmtId="0" fontId="32" fillId="0" borderId="1" xfId="0" applyFont="1" applyBorder="1" applyAlignment="1">
      <alignment horizontal="right" vertical="center"/>
    </xf>
    <xf numFmtId="4" fontId="9" fillId="2" borderId="2" xfId="0" applyNumberFormat="1" applyFont="1" applyFill="1" applyBorder="1" applyAlignment="1">
      <alignment horizontal="right" vertical="center"/>
    </xf>
    <xf numFmtId="2" fontId="9" fillId="2" borderId="2" xfId="0" applyNumberFormat="1" applyFont="1" applyFill="1" applyBorder="1" applyAlignment="1">
      <alignment horizontal="right" vertical="center"/>
    </xf>
    <xf numFmtId="2" fontId="33" fillId="2" borderId="2" xfId="0" applyNumberFormat="1" applyFont="1" applyFill="1" applyBorder="1" applyAlignment="1">
      <alignment horizontal="right" vertical="center"/>
    </xf>
    <xf numFmtId="0" fontId="32" fillId="0" borderId="1" xfId="0" applyFont="1" applyBorder="1" applyAlignment="1">
      <alignment vertical="center"/>
    </xf>
    <xf numFmtId="0" fontId="32" fillId="5" borderId="1" xfId="0" applyFont="1" applyFill="1" applyBorder="1" applyAlignment="1">
      <alignment horizontal="right" vertical="center"/>
    </xf>
    <xf numFmtId="4" fontId="9" fillId="5" borderId="2" xfId="0" applyNumberFormat="1" applyFont="1" applyFill="1" applyBorder="1" applyAlignment="1">
      <alignment horizontal="left" vertical="center"/>
    </xf>
    <xf numFmtId="2" fontId="9" fillId="5" borderId="2" xfId="0" applyNumberFormat="1" applyFont="1" applyFill="1" applyBorder="1" applyAlignment="1">
      <alignment horizontal="right" vertical="center"/>
    </xf>
    <xf numFmtId="0" fontId="0" fillId="0" borderId="10" xfId="0" applyBorder="1"/>
    <xf numFmtId="0" fontId="34" fillId="0" borderId="3" xfId="0" applyFont="1" applyBorder="1" applyAlignment="1">
      <alignment horizontal="center" vertical="center"/>
    </xf>
    <xf numFmtId="0" fontId="37" fillId="0" borderId="0" xfId="0" applyFont="1"/>
    <xf numFmtId="2" fontId="3" fillId="3" borderId="0" xfId="0" applyNumberFormat="1" applyFont="1" applyFill="1" applyAlignment="1">
      <alignment horizontal="right" vertical="center"/>
    </xf>
    <xf numFmtId="2" fontId="3" fillId="0" borderId="0" xfId="0" applyNumberFormat="1" applyFont="1" applyAlignment="1">
      <alignment horizontal="right" vertical="center"/>
    </xf>
    <xf numFmtId="2" fontId="4" fillId="7" borderId="5" xfId="0" applyNumberFormat="1" applyFont="1" applyFill="1" applyBorder="1" applyAlignment="1">
      <alignment horizontal="right" vertical="center"/>
    </xf>
    <xf numFmtId="2" fontId="15" fillId="7" borderId="2" xfId="0" applyNumberFormat="1" applyFont="1" applyFill="1" applyBorder="1" applyAlignment="1">
      <alignment vertical="center" wrapText="1"/>
    </xf>
    <xf numFmtId="2" fontId="1" fillId="7" borderId="2" xfId="0" applyNumberFormat="1" applyFont="1" applyFill="1" applyBorder="1" applyAlignment="1">
      <alignment horizontal="right" vertical="center"/>
    </xf>
    <xf numFmtId="0" fontId="7" fillId="0" borderId="0" xfId="0" applyFont="1" applyAlignment="1">
      <alignment wrapText="1"/>
    </xf>
    <xf numFmtId="2" fontId="30" fillId="7" borderId="2" xfId="0" applyNumberFormat="1" applyFont="1" applyFill="1" applyBorder="1" applyAlignment="1">
      <alignment horizontal="right" vertical="center"/>
    </xf>
    <xf numFmtId="2" fontId="31" fillId="8" borderId="2" xfId="0" applyNumberFormat="1" applyFont="1" applyFill="1" applyBorder="1" applyAlignment="1">
      <alignment horizontal="right" vertical="center"/>
    </xf>
    <xf numFmtId="2" fontId="30" fillId="8" borderId="2" xfId="0" applyNumberFormat="1" applyFont="1" applyFill="1" applyBorder="1" applyAlignment="1">
      <alignment horizontal="right" vertical="center"/>
    </xf>
    <xf numFmtId="2" fontId="15" fillId="8" borderId="2" xfId="0" applyNumberFormat="1" applyFont="1" applyFill="1" applyBorder="1" applyAlignment="1">
      <alignment horizontal="right" vertical="center"/>
    </xf>
    <xf numFmtId="2" fontId="14" fillId="8" borderId="2" xfId="0" applyNumberFormat="1" applyFont="1" applyFill="1" applyBorder="1" applyAlignment="1">
      <alignment horizontal="right" vertical="center"/>
    </xf>
    <xf numFmtId="2" fontId="4" fillId="8" borderId="2" xfId="0" applyNumberFormat="1" applyFont="1" applyFill="1" applyBorder="1" applyAlignment="1">
      <alignment horizontal="right" vertical="center"/>
    </xf>
    <xf numFmtId="2" fontId="14" fillId="8" borderId="5" xfId="0" applyNumberFormat="1" applyFont="1" applyFill="1" applyBorder="1" applyAlignment="1">
      <alignment horizontal="right" vertical="center"/>
    </xf>
    <xf numFmtId="2" fontId="4" fillId="8" borderId="5" xfId="0" applyNumberFormat="1" applyFont="1" applyFill="1" applyBorder="1" applyAlignment="1">
      <alignment horizontal="right" vertical="center"/>
    </xf>
    <xf numFmtId="2" fontId="19" fillId="8" borderId="2" xfId="0" applyNumberFormat="1" applyFont="1" applyFill="1" applyBorder="1" applyAlignment="1">
      <alignment horizontal="right" vertical="center"/>
    </xf>
    <xf numFmtId="2" fontId="14" fillId="8" borderId="2" xfId="0" applyNumberFormat="1" applyFont="1" applyFill="1" applyBorder="1" applyAlignment="1">
      <alignment vertical="center" wrapText="1"/>
    </xf>
    <xf numFmtId="2" fontId="1" fillId="8" borderId="2" xfId="0" applyNumberFormat="1" applyFont="1" applyFill="1" applyBorder="1" applyAlignment="1">
      <alignment horizontal="right" vertical="center"/>
    </xf>
    <xf numFmtId="2" fontId="3" fillId="8" borderId="2" xfId="0" applyNumberFormat="1" applyFont="1" applyFill="1" applyBorder="1" applyAlignment="1">
      <alignment horizontal="right" vertical="center"/>
    </xf>
    <xf numFmtId="2" fontId="19" fillId="7" borderId="2" xfId="0" applyNumberFormat="1" applyFont="1" applyFill="1" applyBorder="1" applyAlignment="1">
      <alignment vertical="center" wrapText="1"/>
    </xf>
    <xf numFmtId="2" fontId="19" fillId="8" borderId="2" xfId="0" applyNumberFormat="1" applyFont="1" applyFill="1" applyBorder="1" applyAlignment="1">
      <alignment vertical="center" wrapText="1"/>
    </xf>
    <xf numFmtId="0" fontId="3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5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7" borderId="1" xfId="0" applyFont="1" applyFill="1" applyBorder="1" applyAlignment="1">
      <alignment horizontal="right" vertical="center" wrapText="1"/>
    </xf>
    <xf numFmtId="0" fontId="3" fillId="7" borderId="1" xfId="0" applyFont="1" applyFill="1" applyBorder="1" applyAlignment="1">
      <alignment horizontal="right" vertical="center" wrapText="1"/>
    </xf>
    <xf numFmtId="0" fontId="4" fillId="7" borderId="1" xfId="0" applyFont="1" applyFill="1" applyBorder="1" applyAlignment="1">
      <alignment horizontal="right" vertical="center" wrapText="1"/>
    </xf>
    <xf numFmtId="49" fontId="1" fillId="7" borderId="1" xfId="0" applyNumberFormat="1" applyFont="1" applyFill="1" applyBorder="1" applyAlignment="1">
      <alignment horizontal="right" vertical="center" wrapText="1"/>
    </xf>
    <xf numFmtId="0" fontId="4" fillId="7" borderId="4" xfId="0" applyFont="1" applyFill="1" applyBorder="1" applyAlignment="1">
      <alignment horizontal="right" vertical="center" wrapText="1"/>
    </xf>
    <xf numFmtId="4" fontId="6" fillId="7" borderId="4" xfId="0" applyNumberFormat="1" applyFont="1" applyFill="1" applyBorder="1" applyAlignment="1">
      <alignment horizontal="right" vertical="center"/>
    </xf>
    <xf numFmtId="4" fontId="6" fillId="7" borderId="0" xfId="0" applyNumberFormat="1" applyFont="1" applyFill="1" applyAlignment="1">
      <alignment horizontal="right" vertical="center"/>
    </xf>
    <xf numFmtId="49" fontId="4" fillId="7" borderId="1" xfId="0" applyNumberFormat="1" applyFont="1" applyFill="1" applyBorder="1" applyAlignment="1">
      <alignment horizontal="right" vertical="center" wrapText="1"/>
    </xf>
    <xf numFmtId="49" fontId="3" fillId="7" borderId="1" xfId="0" applyNumberFormat="1" applyFont="1" applyFill="1" applyBorder="1" applyAlignment="1">
      <alignment horizontal="right" vertical="center" wrapText="1"/>
    </xf>
    <xf numFmtId="0" fontId="0" fillId="7" borderId="0" xfId="0" applyFill="1"/>
    <xf numFmtId="0" fontId="30" fillId="7" borderId="2" xfId="0" applyFont="1" applyFill="1" applyBorder="1" applyAlignment="1">
      <alignment horizontal="center" vertical="center"/>
    </xf>
    <xf numFmtId="2" fontId="31" fillId="7" borderId="2" xfId="0" applyNumberFormat="1" applyFont="1" applyFill="1" applyBorder="1" applyAlignment="1">
      <alignment horizontal="right" vertical="center"/>
    </xf>
    <xf numFmtId="2" fontId="3" fillId="9" borderId="2" xfId="0" applyNumberFormat="1" applyFont="1" applyFill="1" applyBorder="1" applyAlignment="1">
      <alignment horizontal="right" vertical="center"/>
    </xf>
    <xf numFmtId="2" fontId="39" fillId="7" borderId="2" xfId="0" applyNumberFormat="1" applyFont="1" applyFill="1" applyBorder="1" applyAlignment="1">
      <alignment horizontal="right" vertical="center"/>
    </xf>
    <xf numFmtId="2" fontId="40" fillId="0" borderId="2" xfId="0" applyNumberFormat="1" applyFont="1" applyBorder="1" applyAlignment="1">
      <alignment horizontal="right" vertical="center"/>
    </xf>
    <xf numFmtId="14" fontId="1" fillId="0" borderId="1" xfId="0" applyNumberFormat="1" applyFont="1" applyBorder="1" applyAlignment="1">
      <alignment horizontal="right" vertical="center" wrapText="1"/>
    </xf>
    <xf numFmtId="0" fontId="40" fillId="0" borderId="1" xfId="0" applyFont="1" applyBorder="1" applyAlignment="1">
      <alignment vertical="center" wrapText="1"/>
    </xf>
    <xf numFmtId="0" fontId="41" fillId="0" borderId="0" xfId="0" applyFont="1"/>
    <xf numFmtId="2" fontId="40" fillId="8" borderId="2" xfId="0" applyNumberFormat="1" applyFont="1" applyFill="1" applyBorder="1" applyAlignment="1">
      <alignment horizontal="right" vertical="center"/>
    </xf>
    <xf numFmtId="0" fontId="42" fillId="5" borderId="1" xfId="0" applyFont="1" applyFill="1" applyBorder="1" applyAlignment="1">
      <alignment horizontal="right" vertical="center"/>
    </xf>
    <xf numFmtId="0" fontId="42" fillId="5" borderId="2" xfId="0" applyFont="1" applyFill="1" applyBorder="1" applyAlignment="1">
      <alignment horizontal="center" vertical="center"/>
    </xf>
    <xf numFmtId="4" fontId="43" fillId="5" borderId="2" xfId="0" applyNumberFormat="1" applyFont="1" applyFill="1" applyBorder="1" applyAlignment="1">
      <alignment horizontal="left" vertical="center"/>
    </xf>
    <xf numFmtId="2" fontId="43" fillId="5" borderId="2" xfId="0" applyNumberFormat="1" applyFont="1" applyFill="1" applyBorder="1" applyAlignment="1">
      <alignment horizontal="right" vertical="center"/>
    </xf>
    <xf numFmtId="0" fontId="44" fillId="5" borderId="0" xfId="0" applyFont="1" applyFill="1"/>
    <xf numFmtId="0" fontId="27" fillId="7" borderId="1" xfId="0" applyFont="1" applyFill="1" applyBorder="1" applyAlignment="1">
      <alignment horizontal="right" vertical="center" wrapText="1"/>
    </xf>
    <xf numFmtId="0" fontId="27" fillId="0" borderId="1" xfId="0" applyFont="1" applyBorder="1" applyAlignment="1">
      <alignment horizontal="right" vertical="center" wrapText="1"/>
    </xf>
    <xf numFmtId="0" fontId="27" fillId="0" borderId="2" xfId="0" applyFont="1" applyBorder="1" applyAlignment="1">
      <alignment vertical="center" wrapText="1"/>
    </xf>
    <xf numFmtId="2" fontId="27" fillId="7" borderId="2" xfId="0" applyNumberFormat="1" applyFont="1" applyFill="1" applyBorder="1" applyAlignment="1">
      <alignment horizontal="right" vertical="center"/>
    </xf>
    <xf numFmtId="2" fontId="27" fillId="0" borderId="2" xfId="0" applyNumberFormat="1" applyFont="1" applyBorder="1" applyAlignment="1">
      <alignment horizontal="right" vertical="center"/>
    </xf>
    <xf numFmtId="2" fontId="27" fillId="8" borderId="2" xfId="0" applyNumberFormat="1" applyFont="1" applyFill="1" applyBorder="1" applyAlignment="1">
      <alignment horizontal="right" vertical="center"/>
    </xf>
    <xf numFmtId="49" fontId="27" fillId="7" borderId="1" xfId="0" applyNumberFormat="1" applyFont="1" applyFill="1" applyBorder="1" applyAlignment="1">
      <alignment horizontal="right" vertical="center" wrapText="1"/>
    </xf>
    <xf numFmtId="0" fontId="40" fillId="7" borderId="11" xfId="0" applyFont="1" applyFill="1" applyBorder="1" applyAlignment="1">
      <alignment horizontal="right" vertical="center" wrapText="1"/>
    </xf>
    <xf numFmtId="0" fontId="19" fillId="7" borderId="12" xfId="0" applyNumberFormat="1" applyFont="1" applyFill="1" applyBorder="1" applyAlignment="1">
      <alignment horizontal="right" vertical="center"/>
    </xf>
    <xf numFmtId="0" fontId="1" fillId="7" borderId="12" xfId="0" applyFont="1" applyFill="1" applyBorder="1" applyAlignment="1">
      <alignment horizontal="right" vertical="center" wrapText="1"/>
    </xf>
    <xf numFmtId="0" fontId="31" fillId="0" borderId="2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right" vertical="center" wrapText="1"/>
    </xf>
    <xf numFmtId="0" fontId="3" fillId="7" borderId="1" xfId="0" applyNumberFormat="1" applyFont="1" applyFill="1" applyBorder="1" applyAlignment="1">
      <alignment horizontal="right" vertical="center" wrapText="1"/>
    </xf>
    <xf numFmtId="0" fontId="40" fillId="0" borderId="1" xfId="0" applyNumberFormat="1" applyFont="1" applyBorder="1" applyAlignment="1">
      <alignment horizontal="right" vertical="center" wrapText="1"/>
    </xf>
    <xf numFmtId="0" fontId="40" fillId="7" borderId="12" xfId="0" applyFont="1" applyFill="1" applyBorder="1" applyAlignment="1">
      <alignment horizontal="right" vertical="center" wrapText="1"/>
    </xf>
    <xf numFmtId="2" fontId="46" fillId="8" borderId="2" xfId="0" applyNumberFormat="1" applyFont="1" applyFill="1" applyBorder="1" applyAlignment="1">
      <alignment horizontal="right" vertical="center"/>
    </xf>
    <xf numFmtId="2" fontId="46" fillId="0" borderId="2" xfId="0" applyNumberFormat="1" applyFont="1" applyBorder="1" applyAlignment="1">
      <alignment horizontal="right" vertical="center"/>
    </xf>
    <xf numFmtId="2" fontId="47" fillId="8" borderId="2" xfId="0" applyNumberFormat="1" applyFont="1" applyFill="1" applyBorder="1" applyAlignment="1">
      <alignment horizontal="right" vertical="center"/>
    </xf>
    <xf numFmtId="2" fontId="48" fillId="8" borderId="2" xfId="0" applyNumberFormat="1" applyFont="1" applyFill="1" applyBorder="1" applyAlignment="1">
      <alignment horizontal="right" vertical="center"/>
    </xf>
    <xf numFmtId="2" fontId="49" fillId="10" borderId="2" xfId="0" applyNumberFormat="1" applyFont="1" applyFill="1" applyBorder="1" applyAlignment="1">
      <alignment horizontal="right" vertical="center"/>
    </xf>
    <xf numFmtId="2" fontId="49" fillId="7" borderId="2" xfId="0" applyNumberFormat="1" applyFont="1" applyFill="1" applyBorder="1" applyAlignment="1">
      <alignment horizontal="right" vertical="center"/>
    </xf>
    <xf numFmtId="2" fontId="50" fillId="10" borderId="2" xfId="0" applyNumberFormat="1" applyFont="1" applyFill="1" applyBorder="1" applyAlignment="1">
      <alignment horizontal="right" vertical="center"/>
    </xf>
    <xf numFmtId="2" fontId="50" fillId="7" borderId="2" xfId="0" applyNumberFormat="1" applyFont="1" applyFill="1" applyBorder="1" applyAlignment="1">
      <alignment horizontal="right" vertical="center"/>
    </xf>
    <xf numFmtId="2" fontId="45" fillId="10" borderId="2" xfId="0" applyNumberFormat="1" applyFont="1" applyFill="1" applyBorder="1" applyAlignment="1">
      <alignment horizontal="right" vertical="center"/>
    </xf>
    <xf numFmtId="2" fontId="45" fillId="7" borderId="2" xfId="0" applyNumberFormat="1" applyFont="1" applyFill="1" applyBorder="1" applyAlignment="1">
      <alignment horizontal="right" vertical="center"/>
    </xf>
    <xf numFmtId="2" fontId="46" fillId="10" borderId="2" xfId="0" applyNumberFormat="1" applyFont="1" applyFill="1" applyBorder="1" applyAlignment="1">
      <alignment horizontal="right" vertical="center"/>
    </xf>
    <xf numFmtId="2" fontId="46" fillId="7" borderId="2" xfId="0" applyNumberFormat="1" applyFont="1" applyFill="1" applyBorder="1" applyAlignment="1">
      <alignment horizontal="right" vertical="center"/>
    </xf>
    <xf numFmtId="0" fontId="24" fillId="4" borderId="8" xfId="0" applyFont="1" applyFill="1" applyBorder="1" applyAlignment="1">
      <alignment horizontal="center" vertical="center" wrapText="1"/>
    </xf>
    <xf numFmtId="0" fontId="24" fillId="4" borderId="3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4" fillId="4" borderId="6" xfId="0" applyFont="1" applyFill="1" applyBorder="1" applyAlignment="1">
      <alignment horizontal="center" vertical="center" wrapText="1"/>
    </xf>
    <xf numFmtId="0" fontId="24" fillId="4" borderId="7" xfId="0" applyFont="1" applyFill="1" applyBorder="1" applyAlignment="1">
      <alignment horizontal="center" vertical="center" wrapText="1"/>
    </xf>
    <xf numFmtId="0" fontId="24" fillId="4" borderId="9" xfId="0" applyFont="1" applyFill="1" applyBorder="1" applyAlignment="1">
      <alignment horizontal="center" vertical="center" wrapText="1"/>
    </xf>
    <xf numFmtId="0" fontId="24" fillId="4" borderId="6" xfId="0" applyFont="1" applyFill="1" applyBorder="1" applyAlignment="1">
      <alignment horizontal="center" vertical="center"/>
    </xf>
    <xf numFmtId="0" fontId="24" fillId="4" borderId="7" xfId="0" applyFont="1" applyFill="1" applyBorder="1" applyAlignment="1">
      <alignment horizontal="center" vertical="center"/>
    </xf>
    <xf numFmtId="0" fontId="24" fillId="4" borderId="9" xfId="0" applyFont="1" applyFill="1" applyBorder="1" applyAlignment="1">
      <alignment horizontal="center" vertical="center"/>
    </xf>
    <xf numFmtId="0" fontId="29" fillId="4" borderId="8" xfId="0" applyFont="1" applyFill="1" applyBorder="1" applyAlignment="1">
      <alignment horizontal="center" vertical="center" wrapText="1"/>
    </xf>
    <xf numFmtId="0" fontId="29" fillId="4" borderId="3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2" fontId="1" fillId="4" borderId="8" xfId="0" applyNumberFormat="1" applyFont="1" applyFill="1" applyBorder="1" applyAlignment="1">
      <alignment horizontal="center" vertical="center" wrapText="1"/>
    </xf>
    <xf numFmtId="2" fontId="1" fillId="4" borderId="3" xfId="0" applyNumberFormat="1" applyFont="1" applyFill="1" applyBorder="1" applyAlignment="1">
      <alignment horizontal="center" vertical="center" wrapText="1"/>
    </xf>
    <xf numFmtId="2" fontId="1" fillId="4" borderId="1" xfId="0" applyNumberFormat="1" applyFont="1" applyFill="1" applyBorder="1" applyAlignment="1">
      <alignment horizontal="center" vertical="center" wrapText="1"/>
    </xf>
    <xf numFmtId="0" fontId="24" fillId="4" borderId="8" xfId="0" applyFont="1" applyFill="1" applyBorder="1" applyAlignment="1">
      <alignment horizontal="center" vertical="center"/>
    </xf>
    <xf numFmtId="0" fontId="24" fillId="4" borderId="3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7" borderId="8" xfId="0" applyFont="1" applyFill="1" applyBorder="1" applyAlignment="1">
      <alignment horizontal="center" vertical="center" wrapText="1"/>
    </xf>
    <xf numFmtId="0" fontId="24" fillId="7" borderId="3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</cellXfs>
  <cellStyles count="2">
    <cellStyle name="Normálna" xfId="0" builtinId="0"/>
    <cellStyle name="Normálna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1371600</xdr:colOff>
      <xdr:row>2</xdr:row>
      <xdr:rowOff>9525</xdr:rowOff>
    </xdr:from>
    <xdr:to>
      <xdr:col>0</xdr:col>
      <xdr:colOff>3838575</xdr:colOff>
      <xdr:row>12</xdr:row>
      <xdr:rowOff>95250</xdr:rowOff>
    </xdr:to>
    <xdr:pic>
      <xdr:nvPicPr>
        <xdr:cNvPr id="2049" name="Obrázok 3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71600" y="1276350"/>
          <a:ext cx="2466975" cy="25050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1"/>
  <sheetViews>
    <sheetView topLeftCell="A19" workbookViewId="0">
      <selection activeCell="A13" sqref="A13"/>
    </sheetView>
  </sheetViews>
  <sheetFormatPr defaultRowHeight="14.4" x14ac:dyDescent="0.3"/>
  <cols>
    <col min="1" max="1" width="82.5546875" customWidth="1"/>
  </cols>
  <sheetData>
    <row r="1" spans="1:1" ht="24.6" x14ac:dyDescent="0.3">
      <c r="A1" s="53" t="s">
        <v>47</v>
      </c>
    </row>
    <row r="2" spans="1:1" ht="74.25" customHeight="1" x14ac:dyDescent="0.3">
      <c r="A2" s="54"/>
    </row>
    <row r="3" spans="1:1" ht="15.6" x14ac:dyDescent="0.3">
      <c r="A3" s="54"/>
    </row>
    <row r="4" spans="1:1" ht="15.6" x14ac:dyDescent="0.3">
      <c r="A4" s="54"/>
    </row>
    <row r="5" spans="1:1" ht="15.6" x14ac:dyDescent="0.3">
      <c r="A5" s="54"/>
    </row>
    <row r="6" spans="1:1" ht="15.6" x14ac:dyDescent="0.3">
      <c r="A6" s="54"/>
    </row>
    <row r="7" spans="1:1" x14ac:dyDescent="0.3">
      <c r="A7" s="55"/>
    </row>
    <row r="8" spans="1:1" ht="15.6" x14ac:dyDescent="0.3">
      <c r="A8" s="54"/>
    </row>
    <row r="9" spans="1:1" ht="15.6" x14ac:dyDescent="0.3">
      <c r="A9" s="54"/>
    </row>
    <row r="10" spans="1:1" ht="27.6" x14ac:dyDescent="0.3">
      <c r="A10" s="56"/>
    </row>
    <row r="11" spans="1:1" ht="27.6" x14ac:dyDescent="0.3">
      <c r="A11" s="56"/>
    </row>
    <row r="12" spans="1:1" ht="27.6" x14ac:dyDescent="0.3">
      <c r="A12" s="56"/>
    </row>
    <row r="13" spans="1:1" ht="108.75" customHeight="1" x14ac:dyDescent="0.3">
      <c r="A13" s="61"/>
    </row>
    <row r="14" spans="1:1" ht="27.6" x14ac:dyDescent="0.3">
      <c r="A14" s="57" t="s">
        <v>210</v>
      </c>
    </row>
    <row r="15" spans="1:1" ht="27.6" x14ac:dyDescent="0.3">
      <c r="A15" s="57" t="s">
        <v>180</v>
      </c>
    </row>
    <row r="16" spans="1:1" ht="27.6" x14ac:dyDescent="0.3">
      <c r="A16" s="57"/>
    </row>
    <row r="17" spans="1:1" ht="28.2" x14ac:dyDescent="0.3">
      <c r="A17" s="85"/>
    </row>
    <row r="18" spans="1:1" x14ac:dyDescent="0.3">
      <c r="A18" s="55"/>
    </row>
    <row r="19" spans="1:1" x14ac:dyDescent="0.3">
      <c r="A19" s="55"/>
    </row>
    <row r="20" spans="1:1" x14ac:dyDescent="0.3">
      <c r="A20" s="55"/>
    </row>
    <row r="21" spans="1:1" x14ac:dyDescent="0.3">
      <c r="A21" s="55"/>
    </row>
    <row r="22" spans="1:1" x14ac:dyDescent="0.3">
      <c r="A22" s="55"/>
    </row>
    <row r="23" spans="1:1" x14ac:dyDescent="0.3">
      <c r="A23" s="55"/>
    </row>
    <row r="24" spans="1:1" x14ac:dyDescent="0.3">
      <c r="A24" s="55"/>
    </row>
    <row r="25" spans="1:1" x14ac:dyDescent="0.3">
      <c r="A25" s="55"/>
    </row>
    <row r="26" spans="1:1" x14ac:dyDescent="0.3">
      <c r="A26" s="55"/>
    </row>
    <row r="27" spans="1:1" x14ac:dyDescent="0.3">
      <c r="A27" s="55"/>
    </row>
    <row r="28" spans="1:1" x14ac:dyDescent="0.3">
      <c r="A28" s="55"/>
    </row>
    <row r="29" spans="1:1" x14ac:dyDescent="0.3">
      <c r="A29" s="58" t="s">
        <v>209</v>
      </c>
    </row>
    <row r="30" spans="1:1" x14ac:dyDescent="0.3">
      <c r="A30" s="55"/>
    </row>
    <row r="31" spans="1:1" ht="15" thickBot="1" x14ac:dyDescent="0.35">
      <c r="A31" s="59"/>
    </row>
  </sheetData>
  <phoneticPr fontId="12" type="noConversion"/>
  <pageMargins left="0.7" right="0.7" top="0.75" bottom="0.75" header="0.3" footer="0.3"/>
  <pageSetup paperSize="9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56"/>
  <sheetViews>
    <sheetView view="pageBreakPreview" topLeftCell="A22" zoomScale="65" zoomScaleNormal="70" zoomScaleSheetLayoutView="65" zoomScalePageLayoutView="64" workbookViewId="0">
      <selection activeCell="H8" sqref="H8"/>
    </sheetView>
  </sheetViews>
  <sheetFormatPr defaultColWidth="0.6640625" defaultRowHeight="14.4" x14ac:dyDescent="0.3"/>
  <cols>
    <col min="1" max="1" width="14" customWidth="1"/>
    <col min="2" max="2" width="14" style="111" customWidth="1"/>
    <col min="3" max="3" width="78.33203125" customWidth="1"/>
    <col min="4" max="4" width="20.109375" style="37" customWidth="1"/>
    <col min="5" max="10" width="20.109375" customWidth="1"/>
    <col min="11" max="11" width="22.33203125" customWidth="1"/>
  </cols>
  <sheetData>
    <row r="1" spans="1:10" s="38" customFormat="1" ht="15.75" customHeight="1" x14ac:dyDescent="0.3">
      <c r="A1" s="166" t="s">
        <v>0</v>
      </c>
      <c r="B1" s="163" t="s">
        <v>175</v>
      </c>
      <c r="C1" s="169" t="s">
        <v>78</v>
      </c>
      <c r="D1" s="163" t="s">
        <v>171</v>
      </c>
      <c r="E1" s="163" t="s">
        <v>181</v>
      </c>
      <c r="F1" s="163" t="s">
        <v>153</v>
      </c>
      <c r="G1" s="163" t="s">
        <v>182</v>
      </c>
      <c r="H1" s="163" t="s">
        <v>165</v>
      </c>
      <c r="I1" s="163" t="s">
        <v>183</v>
      </c>
      <c r="J1" s="163" t="s">
        <v>184</v>
      </c>
    </row>
    <row r="2" spans="1:10" s="38" customFormat="1" ht="0.75" customHeight="1" x14ac:dyDescent="0.3">
      <c r="A2" s="167"/>
      <c r="B2" s="164"/>
      <c r="C2" s="170"/>
      <c r="D2" s="164"/>
      <c r="E2" s="164"/>
      <c r="F2" s="164"/>
      <c r="G2" s="164"/>
      <c r="H2" s="164"/>
      <c r="I2" s="164"/>
      <c r="J2" s="164"/>
    </row>
    <row r="3" spans="1:10" s="38" customFormat="1" ht="46.8" customHeight="1" thickBot="1" x14ac:dyDescent="0.35">
      <c r="A3" s="168"/>
      <c r="B3" s="165"/>
      <c r="C3" s="171"/>
      <c r="D3" s="165"/>
      <c r="E3" s="165"/>
      <c r="F3" s="165"/>
      <c r="G3" s="165"/>
      <c r="H3" s="165"/>
      <c r="I3" s="165"/>
      <c r="J3" s="165"/>
    </row>
    <row r="4" spans="1:10" ht="23.25" customHeight="1" thickBot="1" x14ac:dyDescent="0.35">
      <c r="A4" s="71">
        <v>111003</v>
      </c>
      <c r="B4" s="107">
        <v>41</v>
      </c>
      <c r="C4" s="72" t="s">
        <v>1</v>
      </c>
      <c r="D4" s="74">
        <v>72543.839999999997</v>
      </c>
      <c r="E4" s="93">
        <v>71280.03</v>
      </c>
      <c r="F4" s="123">
        <v>78190</v>
      </c>
      <c r="G4" s="123">
        <v>78190</v>
      </c>
      <c r="H4" s="94">
        <v>86742</v>
      </c>
      <c r="I4" s="74">
        <v>87818</v>
      </c>
      <c r="J4" s="74">
        <v>92594</v>
      </c>
    </row>
    <row r="5" spans="1:10" ht="23.25" customHeight="1" thickBot="1" x14ac:dyDescent="0.35">
      <c r="A5" s="71">
        <v>121001</v>
      </c>
      <c r="B5" s="107">
        <v>41</v>
      </c>
      <c r="C5" s="72" t="s">
        <v>2</v>
      </c>
      <c r="D5" s="74">
        <v>34812.35</v>
      </c>
      <c r="E5" s="93">
        <v>36186.94</v>
      </c>
      <c r="F5" s="123">
        <v>35500</v>
      </c>
      <c r="G5" s="123">
        <v>35500</v>
      </c>
      <c r="H5" s="94">
        <v>36000</v>
      </c>
      <c r="I5" s="74">
        <v>36000</v>
      </c>
      <c r="J5" s="74">
        <v>36000</v>
      </c>
    </row>
    <row r="6" spans="1:10" ht="23.25" customHeight="1" thickBot="1" x14ac:dyDescent="0.35">
      <c r="A6" s="71">
        <v>121002</v>
      </c>
      <c r="B6" s="107">
        <v>41</v>
      </c>
      <c r="C6" s="75" t="s">
        <v>3</v>
      </c>
      <c r="D6" s="74">
        <v>2310.29</v>
      </c>
      <c r="E6" s="93">
        <v>2270.9</v>
      </c>
      <c r="F6" s="123">
        <v>2500</v>
      </c>
      <c r="G6" s="123">
        <v>2500</v>
      </c>
      <c r="H6" s="94">
        <v>2550</v>
      </c>
      <c r="I6" s="74">
        <v>2500</v>
      </c>
      <c r="J6" s="74">
        <v>2500</v>
      </c>
    </row>
    <row r="7" spans="1:10" ht="23.25" customHeight="1" thickBot="1" x14ac:dyDescent="0.35">
      <c r="A7" s="71">
        <v>121003</v>
      </c>
      <c r="B7" s="107">
        <v>41</v>
      </c>
      <c r="C7" s="75" t="s">
        <v>52</v>
      </c>
      <c r="D7" s="74">
        <v>14.94</v>
      </c>
      <c r="E7" s="93">
        <v>11.82</v>
      </c>
      <c r="F7" s="123">
        <v>10</v>
      </c>
      <c r="G7" s="123">
        <v>13</v>
      </c>
      <c r="H7" s="94">
        <v>14</v>
      </c>
      <c r="I7" s="74">
        <v>10</v>
      </c>
      <c r="J7" s="74">
        <v>10</v>
      </c>
    </row>
    <row r="8" spans="1:10" ht="23.25" customHeight="1" thickBot="1" x14ac:dyDescent="0.35">
      <c r="A8" s="71">
        <v>133001</v>
      </c>
      <c r="B8" s="107">
        <v>41</v>
      </c>
      <c r="C8" s="72" t="s">
        <v>4</v>
      </c>
      <c r="D8" s="74">
        <v>580</v>
      </c>
      <c r="E8" s="93">
        <v>549.16</v>
      </c>
      <c r="F8" s="123">
        <v>580</v>
      </c>
      <c r="G8" s="123">
        <v>580</v>
      </c>
      <c r="H8" s="94">
        <v>600</v>
      </c>
      <c r="I8" s="74">
        <v>600</v>
      </c>
      <c r="J8" s="74">
        <v>600</v>
      </c>
    </row>
    <row r="9" spans="1:10" ht="23.25" customHeight="1" thickBot="1" x14ac:dyDescent="0.35">
      <c r="A9" s="71">
        <v>133006</v>
      </c>
      <c r="B9" s="107">
        <v>41</v>
      </c>
      <c r="C9" s="72" t="s">
        <v>57</v>
      </c>
      <c r="D9" s="74">
        <v>104.8</v>
      </c>
      <c r="E9" s="93">
        <v>123.6</v>
      </c>
      <c r="F9" s="123">
        <v>150</v>
      </c>
      <c r="G9" s="123">
        <v>50</v>
      </c>
      <c r="H9" s="94">
        <v>158</v>
      </c>
      <c r="I9" s="74">
        <v>52</v>
      </c>
      <c r="J9" s="74">
        <v>56</v>
      </c>
    </row>
    <row r="10" spans="1:10" ht="23.25" customHeight="1" thickBot="1" x14ac:dyDescent="0.35">
      <c r="A10" s="71">
        <v>133013</v>
      </c>
      <c r="B10" s="107">
        <v>41</v>
      </c>
      <c r="C10" s="72" t="s">
        <v>58</v>
      </c>
      <c r="D10" s="74">
        <v>10805.43</v>
      </c>
      <c r="E10" s="93">
        <v>10897.17</v>
      </c>
      <c r="F10" s="123">
        <v>11500</v>
      </c>
      <c r="G10" s="123">
        <v>11500</v>
      </c>
      <c r="H10" s="94">
        <v>11500</v>
      </c>
      <c r="I10" s="74">
        <v>11500</v>
      </c>
      <c r="J10" s="74">
        <v>11500</v>
      </c>
    </row>
    <row r="11" spans="1:10" ht="23.25" customHeight="1" thickBot="1" x14ac:dyDescent="0.35">
      <c r="A11" s="71">
        <v>133014</v>
      </c>
      <c r="B11" s="107">
        <v>41</v>
      </c>
      <c r="C11" s="72" t="s">
        <v>59</v>
      </c>
      <c r="D11" s="74">
        <v>8260.69</v>
      </c>
      <c r="E11" s="93">
        <v>8260.69</v>
      </c>
      <c r="F11" s="123">
        <v>8260</v>
      </c>
      <c r="G11" s="123">
        <v>8260</v>
      </c>
      <c r="H11" s="94">
        <v>8260</v>
      </c>
      <c r="I11" s="74">
        <v>8260</v>
      </c>
      <c r="J11" s="74">
        <v>8260</v>
      </c>
    </row>
    <row r="12" spans="1:10" ht="23.25" customHeight="1" thickBot="1" x14ac:dyDescent="0.35">
      <c r="A12" s="71">
        <v>160000</v>
      </c>
      <c r="B12" s="107">
        <v>41</v>
      </c>
      <c r="C12" s="72" t="s">
        <v>8</v>
      </c>
      <c r="D12" s="74">
        <v>3.94</v>
      </c>
      <c r="E12" s="93">
        <v>0</v>
      </c>
      <c r="F12" s="123">
        <v>200</v>
      </c>
      <c r="G12" s="123">
        <v>0</v>
      </c>
      <c r="H12" s="94">
        <v>130</v>
      </c>
      <c r="I12" s="74">
        <v>0</v>
      </c>
      <c r="J12" s="74">
        <v>0</v>
      </c>
    </row>
    <row r="13" spans="1:10" ht="23.25" customHeight="1" thickBot="1" x14ac:dyDescent="0.35">
      <c r="A13" s="71">
        <v>212002</v>
      </c>
      <c r="B13" s="107">
        <v>41</v>
      </c>
      <c r="C13" s="72" t="s">
        <v>60</v>
      </c>
      <c r="D13" s="74">
        <v>1779.32</v>
      </c>
      <c r="E13" s="93">
        <v>1896.83</v>
      </c>
      <c r="F13" s="123">
        <v>1780</v>
      </c>
      <c r="G13" s="123">
        <v>2000</v>
      </c>
      <c r="H13" s="94">
        <v>2000</v>
      </c>
      <c r="I13" s="74">
        <v>1780</v>
      </c>
      <c r="J13" s="74">
        <v>1780</v>
      </c>
    </row>
    <row r="14" spans="1:10" ht="23.25" customHeight="1" thickBot="1" x14ac:dyDescent="0.35">
      <c r="A14" s="71">
        <v>212003</v>
      </c>
      <c r="B14" s="107">
        <v>41</v>
      </c>
      <c r="C14" s="72" t="s">
        <v>61</v>
      </c>
      <c r="D14" s="74">
        <v>355</v>
      </c>
      <c r="E14" s="93">
        <v>200</v>
      </c>
      <c r="F14" s="123">
        <v>500</v>
      </c>
      <c r="G14" s="123">
        <v>500</v>
      </c>
      <c r="H14" s="94">
        <v>800</v>
      </c>
      <c r="I14" s="74">
        <v>600</v>
      </c>
      <c r="J14" s="74">
        <v>600</v>
      </c>
    </row>
    <row r="15" spans="1:10" ht="23.25" customHeight="1" thickBot="1" x14ac:dyDescent="0.35">
      <c r="A15" s="71">
        <v>221004</v>
      </c>
      <c r="B15" s="107">
        <v>41</v>
      </c>
      <c r="C15" s="72" t="s">
        <v>5</v>
      </c>
      <c r="D15" s="74">
        <v>560.5</v>
      </c>
      <c r="E15" s="93">
        <v>362</v>
      </c>
      <c r="F15" s="123">
        <v>400</v>
      </c>
      <c r="G15" s="123">
        <v>1000</v>
      </c>
      <c r="H15" s="94">
        <v>2000</v>
      </c>
      <c r="I15" s="74">
        <v>1000</v>
      </c>
      <c r="J15" s="74">
        <v>1100</v>
      </c>
    </row>
    <row r="16" spans="1:10" ht="23.25" customHeight="1" thickBot="1" x14ac:dyDescent="0.35">
      <c r="A16" s="71">
        <v>222003</v>
      </c>
      <c r="B16" s="107">
        <v>41</v>
      </c>
      <c r="C16" s="72" t="s">
        <v>48</v>
      </c>
      <c r="D16" s="74">
        <v>20</v>
      </c>
      <c r="E16" s="93">
        <v>30</v>
      </c>
      <c r="F16" s="123">
        <v>0</v>
      </c>
      <c r="G16" s="123">
        <v>0</v>
      </c>
      <c r="H16" s="94">
        <v>0</v>
      </c>
      <c r="I16" s="74">
        <v>0</v>
      </c>
      <c r="J16" s="74">
        <v>0</v>
      </c>
    </row>
    <row r="17" spans="1:10" ht="23.25" customHeight="1" thickBot="1" x14ac:dyDescent="0.35">
      <c r="A17" s="71">
        <v>223001</v>
      </c>
      <c r="B17" s="107">
        <v>41</v>
      </c>
      <c r="C17" s="72" t="s">
        <v>62</v>
      </c>
      <c r="D17" s="74">
        <v>428.01</v>
      </c>
      <c r="E17" s="93">
        <v>689.56</v>
      </c>
      <c r="F17" s="123">
        <v>700</v>
      </c>
      <c r="G17" s="123">
        <v>900</v>
      </c>
      <c r="H17" s="94">
        <v>910</v>
      </c>
      <c r="I17" s="74">
        <v>700</v>
      </c>
      <c r="J17" s="74">
        <v>810</v>
      </c>
    </row>
    <row r="18" spans="1:10" ht="23.25" customHeight="1" thickBot="1" x14ac:dyDescent="0.35">
      <c r="A18" s="71">
        <v>223004</v>
      </c>
      <c r="B18" s="107">
        <v>41</v>
      </c>
      <c r="C18" s="72" t="s">
        <v>124</v>
      </c>
      <c r="D18" s="74">
        <v>144</v>
      </c>
      <c r="E18" s="93">
        <v>186.8</v>
      </c>
      <c r="F18" s="123">
        <v>180</v>
      </c>
      <c r="G18" s="123">
        <v>300</v>
      </c>
      <c r="H18" s="94">
        <v>300</v>
      </c>
      <c r="I18" s="74">
        <v>200</v>
      </c>
      <c r="J18" s="74">
        <v>200</v>
      </c>
    </row>
    <row r="19" spans="1:10" ht="23.25" customHeight="1" thickBot="1" x14ac:dyDescent="0.35">
      <c r="A19" s="71">
        <v>243000</v>
      </c>
      <c r="B19" s="107">
        <v>41</v>
      </c>
      <c r="C19" s="72" t="s">
        <v>133</v>
      </c>
      <c r="D19" s="74">
        <v>82.8</v>
      </c>
      <c r="E19" s="93">
        <v>82.8</v>
      </c>
      <c r="F19" s="123">
        <v>80</v>
      </c>
      <c r="G19" s="123">
        <v>83</v>
      </c>
      <c r="H19" s="94">
        <v>90</v>
      </c>
      <c r="I19" s="74">
        <v>90</v>
      </c>
      <c r="J19" s="74">
        <v>90</v>
      </c>
    </row>
    <row r="20" spans="1:10" ht="23.25" customHeight="1" thickBot="1" x14ac:dyDescent="0.35">
      <c r="A20" s="71">
        <v>292013</v>
      </c>
      <c r="B20" s="107">
        <v>41</v>
      </c>
      <c r="C20" s="72" t="s">
        <v>167</v>
      </c>
      <c r="D20" s="74">
        <v>0</v>
      </c>
      <c r="E20" s="93">
        <v>1317.3</v>
      </c>
      <c r="F20" s="123">
        <v>0</v>
      </c>
      <c r="G20" s="123">
        <v>225</v>
      </c>
      <c r="H20" s="94">
        <v>500</v>
      </c>
      <c r="I20" s="74">
        <v>490</v>
      </c>
      <c r="J20" s="74">
        <v>500</v>
      </c>
    </row>
    <row r="21" spans="1:10" ht="23.25" customHeight="1" thickBot="1" x14ac:dyDescent="0.35">
      <c r="A21" s="71">
        <v>292017</v>
      </c>
      <c r="B21" s="107">
        <v>41</v>
      </c>
      <c r="C21" s="72" t="s">
        <v>6</v>
      </c>
      <c r="D21" s="74">
        <v>798.27</v>
      </c>
      <c r="E21" s="93">
        <v>0</v>
      </c>
      <c r="F21" s="123">
        <v>0</v>
      </c>
      <c r="G21" s="123">
        <v>0</v>
      </c>
      <c r="H21" s="94">
        <v>0</v>
      </c>
      <c r="I21" s="74">
        <v>0</v>
      </c>
      <c r="J21" s="74">
        <v>0</v>
      </c>
    </row>
    <row r="22" spans="1:10" ht="23.25" customHeight="1" thickBot="1" x14ac:dyDescent="0.35">
      <c r="A22" s="71">
        <v>292019</v>
      </c>
      <c r="B22" s="107">
        <v>41</v>
      </c>
      <c r="C22" s="72" t="s">
        <v>128</v>
      </c>
      <c r="D22" s="74">
        <v>0</v>
      </c>
      <c r="E22" s="93">
        <v>0</v>
      </c>
      <c r="F22" s="123">
        <v>0</v>
      </c>
      <c r="G22" s="123">
        <v>0</v>
      </c>
      <c r="H22" s="94">
        <v>0</v>
      </c>
      <c r="I22" s="74">
        <v>0</v>
      </c>
      <c r="J22" s="74">
        <v>0</v>
      </c>
    </row>
    <row r="23" spans="1:10" ht="23.25" customHeight="1" thickBot="1" x14ac:dyDescent="0.35">
      <c r="A23" s="71">
        <v>292027</v>
      </c>
      <c r="B23" s="107">
        <v>41</v>
      </c>
      <c r="C23" s="72" t="s">
        <v>125</v>
      </c>
      <c r="D23" s="74">
        <v>570.41999999999996</v>
      </c>
      <c r="E23" s="93">
        <v>338.2</v>
      </c>
      <c r="F23" s="123">
        <v>800</v>
      </c>
      <c r="G23" s="123">
        <v>1200</v>
      </c>
      <c r="H23" s="94">
        <v>800</v>
      </c>
      <c r="I23" s="74">
        <v>800</v>
      </c>
      <c r="J23" s="74">
        <v>800</v>
      </c>
    </row>
    <row r="24" spans="1:10" ht="23.25" customHeight="1" thickBot="1" x14ac:dyDescent="0.35">
      <c r="A24" s="71">
        <v>312008</v>
      </c>
      <c r="B24" s="122" t="s">
        <v>168</v>
      </c>
      <c r="C24" s="72" t="s">
        <v>169</v>
      </c>
      <c r="D24" s="74">
        <v>5000</v>
      </c>
      <c r="E24" s="93">
        <v>3914.83</v>
      </c>
      <c r="F24" s="123">
        <v>0</v>
      </c>
      <c r="G24" s="73">
        <v>0</v>
      </c>
      <c r="H24" s="94">
        <v>0</v>
      </c>
      <c r="I24" s="74">
        <v>0</v>
      </c>
      <c r="J24" s="74">
        <v>0</v>
      </c>
    </row>
    <row r="25" spans="1:10" ht="23.25" customHeight="1" thickBot="1" x14ac:dyDescent="0.35">
      <c r="A25" s="71">
        <v>312001</v>
      </c>
      <c r="B25" s="107">
        <v>111</v>
      </c>
      <c r="C25" s="72" t="s">
        <v>148</v>
      </c>
      <c r="D25" s="74">
        <v>6037.11</v>
      </c>
      <c r="E25" s="93">
        <v>5000</v>
      </c>
      <c r="F25" s="123">
        <v>0</v>
      </c>
      <c r="G25" s="73">
        <v>1090</v>
      </c>
      <c r="H25" s="94">
        <v>0</v>
      </c>
      <c r="I25" s="74">
        <v>0</v>
      </c>
      <c r="J25" s="74">
        <v>0</v>
      </c>
    </row>
    <row r="26" spans="1:10" ht="23.25" customHeight="1" thickBot="1" x14ac:dyDescent="0.35">
      <c r="A26" s="71">
        <v>312012</v>
      </c>
      <c r="B26" s="146">
        <v>111</v>
      </c>
      <c r="C26" s="72" t="s">
        <v>63</v>
      </c>
      <c r="D26" s="74">
        <v>559.75</v>
      </c>
      <c r="E26" s="93">
        <v>653.41</v>
      </c>
      <c r="F26" s="123">
        <v>670</v>
      </c>
      <c r="G26" s="73">
        <v>670</v>
      </c>
      <c r="H26" s="94">
        <v>670</v>
      </c>
      <c r="I26" s="74">
        <v>690</v>
      </c>
      <c r="J26" s="74">
        <v>690</v>
      </c>
    </row>
    <row r="27" spans="1:10" s="45" customFormat="1" ht="23.25" customHeight="1" thickBot="1" x14ac:dyDescent="0.35">
      <c r="A27" s="41"/>
      <c r="B27" s="108"/>
      <c r="C27" s="42" t="s">
        <v>7</v>
      </c>
      <c r="D27" s="44">
        <f t="shared" ref="D27:J27" si="0">SUM(D4:D26)</f>
        <v>145771.46</v>
      </c>
      <c r="E27" s="43">
        <f t="shared" si="0"/>
        <v>144252.03999999998</v>
      </c>
      <c r="F27" s="43">
        <f t="shared" si="0"/>
        <v>142000</v>
      </c>
      <c r="G27" s="44">
        <f t="shared" si="0"/>
        <v>144561</v>
      </c>
      <c r="H27" s="43">
        <f t="shared" si="0"/>
        <v>154024</v>
      </c>
      <c r="I27" s="43">
        <f t="shared" si="0"/>
        <v>153090</v>
      </c>
      <c r="J27" s="43">
        <f t="shared" si="0"/>
        <v>158090</v>
      </c>
    </row>
    <row r="28" spans="1:10" s="38" customFormat="1" ht="15.75" customHeight="1" x14ac:dyDescent="0.3">
      <c r="A28" s="166" t="s">
        <v>0</v>
      </c>
      <c r="B28" s="163" t="s">
        <v>175</v>
      </c>
      <c r="C28" s="169" t="s">
        <v>79</v>
      </c>
      <c r="D28" s="172" t="s">
        <v>171</v>
      </c>
      <c r="E28" s="163" t="s">
        <v>181</v>
      </c>
      <c r="F28" s="163" t="s">
        <v>153</v>
      </c>
      <c r="G28" s="163" t="s">
        <v>182</v>
      </c>
      <c r="H28" s="163" t="s">
        <v>165</v>
      </c>
      <c r="I28" s="163" t="s">
        <v>183</v>
      </c>
      <c r="J28" s="163" t="s">
        <v>184</v>
      </c>
    </row>
    <row r="29" spans="1:10" s="38" customFormat="1" ht="0.75" customHeight="1" x14ac:dyDescent="0.3">
      <c r="A29" s="167"/>
      <c r="B29" s="164"/>
      <c r="C29" s="170"/>
      <c r="D29" s="173"/>
      <c r="E29" s="164"/>
      <c r="F29" s="164"/>
      <c r="G29" s="164"/>
      <c r="H29" s="164"/>
      <c r="I29" s="164"/>
      <c r="J29" s="164"/>
    </row>
    <row r="30" spans="1:10" s="38" customFormat="1" ht="46.8" customHeight="1" thickBot="1" x14ac:dyDescent="0.35">
      <c r="A30" s="168"/>
      <c r="B30" s="165"/>
      <c r="C30" s="171"/>
      <c r="D30" s="174"/>
      <c r="E30" s="165"/>
      <c r="F30" s="165"/>
      <c r="G30" s="165"/>
      <c r="H30" s="165"/>
      <c r="I30" s="165"/>
      <c r="J30" s="165"/>
    </row>
    <row r="31" spans="1:10" ht="23.25" customHeight="1" thickBot="1" x14ac:dyDescent="0.35">
      <c r="A31" s="71">
        <v>233001</v>
      </c>
      <c r="B31" s="107">
        <v>43</v>
      </c>
      <c r="C31" s="72" t="s">
        <v>134</v>
      </c>
      <c r="D31" s="74">
        <v>0</v>
      </c>
      <c r="E31" s="93">
        <v>340</v>
      </c>
      <c r="F31" s="93">
        <v>0</v>
      </c>
      <c r="G31" s="73">
        <v>0</v>
      </c>
      <c r="H31" s="95">
        <v>0</v>
      </c>
      <c r="I31" s="73">
        <v>0</v>
      </c>
      <c r="J31" s="73">
        <v>0</v>
      </c>
    </row>
    <row r="32" spans="1:10" ht="23.25" customHeight="1" thickBot="1" x14ac:dyDescent="0.35">
      <c r="A32" s="71">
        <v>322006</v>
      </c>
      <c r="B32" s="146" t="s">
        <v>168</v>
      </c>
      <c r="C32" s="72" t="s">
        <v>178</v>
      </c>
      <c r="D32" s="74">
        <v>0</v>
      </c>
      <c r="E32" s="93">
        <v>0</v>
      </c>
      <c r="F32" s="93">
        <v>5000</v>
      </c>
      <c r="G32" s="73">
        <v>4500</v>
      </c>
      <c r="H32" s="94">
        <v>5000</v>
      </c>
      <c r="I32" s="123">
        <v>5000</v>
      </c>
      <c r="J32" s="123">
        <v>5000</v>
      </c>
    </row>
    <row r="33" spans="1:10" ht="23.25" customHeight="1" thickBot="1" x14ac:dyDescent="0.35">
      <c r="A33" s="71">
        <v>322002</v>
      </c>
      <c r="B33" s="146">
        <v>45</v>
      </c>
      <c r="C33" s="72" t="s">
        <v>200</v>
      </c>
      <c r="D33" s="74">
        <v>0</v>
      </c>
      <c r="E33" s="93">
        <v>0</v>
      </c>
      <c r="F33" s="93">
        <v>0</v>
      </c>
      <c r="G33" s="73">
        <v>0</v>
      </c>
      <c r="H33" s="155">
        <v>671210</v>
      </c>
      <c r="I33" s="156">
        <v>671210</v>
      </c>
      <c r="J33" s="156">
        <v>671209</v>
      </c>
    </row>
    <row r="34" spans="1:10" s="45" customFormat="1" ht="23.25" customHeight="1" thickBot="1" x14ac:dyDescent="0.35">
      <c r="A34" s="76"/>
      <c r="B34" s="109"/>
      <c r="C34" s="77" t="s">
        <v>9</v>
      </c>
      <c r="D34" s="79">
        <v>0</v>
      </c>
      <c r="E34" s="78">
        <f t="shared" ref="E34:J34" si="1">SUM(E31:E33)</f>
        <v>340</v>
      </c>
      <c r="F34" s="78">
        <f t="shared" si="1"/>
        <v>5000</v>
      </c>
      <c r="G34" s="78">
        <f t="shared" si="1"/>
        <v>4500</v>
      </c>
      <c r="H34" s="78">
        <f t="shared" si="1"/>
        <v>676210</v>
      </c>
      <c r="I34" s="78">
        <f t="shared" si="1"/>
        <v>676210</v>
      </c>
      <c r="J34" s="78">
        <f t="shared" si="1"/>
        <v>676209</v>
      </c>
    </row>
    <row r="35" spans="1:10" s="38" customFormat="1" ht="15.75" customHeight="1" x14ac:dyDescent="0.3">
      <c r="A35" s="166" t="s">
        <v>0</v>
      </c>
      <c r="B35" s="163"/>
      <c r="C35" s="169" t="s">
        <v>115</v>
      </c>
      <c r="D35" s="172" t="s">
        <v>171</v>
      </c>
      <c r="E35" s="163" t="s">
        <v>147</v>
      </c>
      <c r="F35" s="163" t="s">
        <v>153</v>
      </c>
      <c r="G35" s="163" t="s">
        <v>182</v>
      </c>
      <c r="H35" s="163" t="s">
        <v>165</v>
      </c>
      <c r="I35" s="163" t="s">
        <v>183</v>
      </c>
      <c r="J35" s="163" t="s">
        <v>184</v>
      </c>
    </row>
    <row r="36" spans="1:10" s="38" customFormat="1" ht="0.75" customHeight="1" x14ac:dyDescent="0.3">
      <c r="A36" s="167"/>
      <c r="B36" s="164"/>
      <c r="C36" s="170"/>
      <c r="D36" s="173"/>
      <c r="E36" s="164"/>
      <c r="F36" s="164"/>
      <c r="G36" s="164"/>
      <c r="H36" s="164"/>
      <c r="I36" s="164"/>
      <c r="J36" s="164"/>
    </row>
    <row r="37" spans="1:10" s="38" customFormat="1" ht="46.8" customHeight="1" thickBot="1" x14ac:dyDescent="0.35">
      <c r="A37" s="168"/>
      <c r="B37" s="165"/>
      <c r="C37" s="171"/>
      <c r="D37" s="174"/>
      <c r="E37" s="165"/>
      <c r="F37" s="165"/>
      <c r="G37" s="165"/>
      <c r="H37" s="165"/>
      <c r="I37" s="165"/>
      <c r="J37" s="165"/>
    </row>
    <row r="38" spans="1:10" ht="24" customHeight="1" thickBot="1" x14ac:dyDescent="0.35">
      <c r="A38" s="71">
        <v>454002</v>
      </c>
      <c r="B38" s="122">
        <v>46</v>
      </c>
      <c r="C38" s="72" t="s">
        <v>112</v>
      </c>
      <c r="D38" s="74">
        <v>3500</v>
      </c>
      <c r="E38" s="93">
        <v>3000</v>
      </c>
      <c r="F38" s="93">
        <v>2500</v>
      </c>
      <c r="G38" s="73">
        <v>344.4</v>
      </c>
      <c r="H38" s="95">
        <v>0</v>
      </c>
      <c r="I38" s="73">
        <v>5750</v>
      </c>
      <c r="J38" s="73">
        <v>0</v>
      </c>
    </row>
    <row r="39" spans="1:10" ht="24" customHeight="1" thickBot="1" x14ac:dyDescent="0.35">
      <c r="A39" s="71">
        <v>454001</v>
      </c>
      <c r="B39" s="107">
        <v>46</v>
      </c>
      <c r="C39" s="72" t="s">
        <v>105</v>
      </c>
      <c r="D39" s="74">
        <v>0</v>
      </c>
      <c r="E39" s="93">
        <v>10000</v>
      </c>
      <c r="F39" s="93">
        <v>20000</v>
      </c>
      <c r="G39" s="73">
        <v>27314.98</v>
      </c>
      <c r="H39" s="153">
        <v>8000</v>
      </c>
      <c r="I39" s="73">
        <v>0</v>
      </c>
      <c r="J39" s="73">
        <v>0</v>
      </c>
    </row>
    <row r="40" spans="1:10" ht="24" customHeight="1" thickBot="1" x14ac:dyDescent="0.35">
      <c r="A40" s="71">
        <v>453000</v>
      </c>
      <c r="B40" s="107">
        <v>46</v>
      </c>
      <c r="C40" s="72" t="s">
        <v>170</v>
      </c>
      <c r="D40" s="74">
        <v>674.57</v>
      </c>
      <c r="E40" s="93">
        <v>0</v>
      </c>
      <c r="F40" s="93">
        <v>0</v>
      </c>
      <c r="G40" s="73">
        <v>0</v>
      </c>
      <c r="H40" s="95">
        <v>0</v>
      </c>
      <c r="I40" s="73">
        <v>0</v>
      </c>
      <c r="J40" s="73">
        <v>0</v>
      </c>
    </row>
    <row r="41" spans="1:10" ht="24" customHeight="1" thickBot="1" x14ac:dyDescent="0.35">
      <c r="A41" s="71">
        <v>514002</v>
      </c>
      <c r="B41" s="107">
        <v>45</v>
      </c>
      <c r="C41" s="72" t="s">
        <v>205</v>
      </c>
      <c r="D41" s="74">
        <v>0</v>
      </c>
      <c r="E41" s="93">
        <v>0</v>
      </c>
      <c r="F41" s="93">
        <v>0</v>
      </c>
      <c r="G41" s="73">
        <v>0</v>
      </c>
      <c r="H41" s="157">
        <v>35327</v>
      </c>
      <c r="I41" s="158">
        <v>35327</v>
      </c>
      <c r="J41" s="158">
        <v>35327</v>
      </c>
    </row>
    <row r="42" spans="1:10" ht="24" customHeight="1" thickBot="1" x14ac:dyDescent="0.35">
      <c r="A42" s="71">
        <v>514002</v>
      </c>
      <c r="B42" s="107">
        <v>45</v>
      </c>
      <c r="C42" s="72" t="s">
        <v>201</v>
      </c>
      <c r="D42" s="74">
        <v>0</v>
      </c>
      <c r="E42" s="93">
        <v>0</v>
      </c>
      <c r="F42" s="93">
        <v>0</v>
      </c>
      <c r="G42" s="73">
        <v>0</v>
      </c>
      <c r="H42" s="95">
        <v>48339</v>
      </c>
      <c r="I42" s="73">
        <v>0</v>
      </c>
      <c r="J42" s="73">
        <v>0</v>
      </c>
    </row>
    <row r="43" spans="1:10" s="45" customFormat="1" ht="23.25" customHeight="1" thickBot="1" x14ac:dyDescent="0.35">
      <c r="A43" s="80"/>
      <c r="B43" s="109"/>
      <c r="C43" s="77" t="s">
        <v>10</v>
      </c>
      <c r="D43" s="79">
        <f t="shared" ref="D43:J43" si="2">SUM(D38:D42)</f>
        <v>4174.57</v>
      </c>
      <c r="E43" s="78">
        <f t="shared" si="2"/>
        <v>13000</v>
      </c>
      <c r="F43" s="78">
        <f t="shared" si="2"/>
        <v>22500</v>
      </c>
      <c r="G43" s="78">
        <f t="shared" si="2"/>
        <v>27659.38</v>
      </c>
      <c r="H43" s="78">
        <f t="shared" si="2"/>
        <v>91666</v>
      </c>
      <c r="I43" s="78">
        <f t="shared" si="2"/>
        <v>41077</v>
      </c>
      <c r="J43" s="78">
        <f t="shared" si="2"/>
        <v>35327</v>
      </c>
    </row>
    <row r="44" spans="1:10" s="47" customFormat="1" ht="24" customHeight="1" thickBot="1" x14ac:dyDescent="0.35">
      <c r="A44" s="81"/>
      <c r="B44" s="110"/>
      <c r="C44" s="82" t="s">
        <v>56</v>
      </c>
      <c r="D44" s="83">
        <f t="shared" ref="D44:J44" si="3">SUM(D27+D34+D43)</f>
        <v>149946.03</v>
      </c>
      <c r="E44" s="83">
        <f t="shared" si="3"/>
        <v>157592.03999999998</v>
      </c>
      <c r="F44" s="83">
        <f t="shared" si="3"/>
        <v>169500</v>
      </c>
      <c r="G44" s="83">
        <f t="shared" si="3"/>
        <v>176720.38</v>
      </c>
      <c r="H44" s="83">
        <f t="shared" si="3"/>
        <v>921900</v>
      </c>
      <c r="I44" s="83">
        <f t="shared" si="3"/>
        <v>870377</v>
      </c>
      <c r="J44" s="83">
        <f t="shared" si="3"/>
        <v>869626</v>
      </c>
    </row>
    <row r="46" spans="1:10" ht="16.2" x14ac:dyDescent="0.35">
      <c r="E46" s="34"/>
      <c r="F46" s="34"/>
      <c r="H46" s="66"/>
      <c r="I46" s="66"/>
      <c r="J46" s="66"/>
    </row>
    <row r="56" ht="13.8" customHeight="1" x14ac:dyDescent="0.3"/>
  </sheetData>
  <sortState ref="A22:J24">
    <sortCondition ref="A22"/>
  </sortState>
  <mergeCells count="30">
    <mergeCell ref="F28:F30"/>
    <mergeCell ref="F35:F37"/>
    <mergeCell ref="A28:A30"/>
    <mergeCell ref="C28:C30"/>
    <mergeCell ref="A1:A3"/>
    <mergeCell ref="C1:C3"/>
    <mergeCell ref="A35:A37"/>
    <mergeCell ref="C35:C37"/>
    <mergeCell ref="B1:B3"/>
    <mergeCell ref="B28:B30"/>
    <mergeCell ref="B35:B37"/>
    <mergeCell ref="D1:D3"/>
    <mergeCell ref="D28:D30"/>
    <mergeCell ref="D35:D37"/>
    <mergeCell ref="J1:J3"/>
    <mergeCell ref="J28:J30"/>
    <mergeCell ref="J35:J37"/>
    <mergeCell ref="G28:G30"/>
    <mergeCell ref="E28:E30"/>
    <mergeCell ref="H28:H30"/>
    <mergeCell ref="G35:G37"/>
    <mergeCell ref="E35:E37"/>
    <mergeCell ref="H35:H37"/>
    <mergeCell ref="G1:G3"/>
    <mergeCell ref="E1:E3"/>
    <mergeCell ref="H1:H3"/>
    <mergeCell ref="I1:I3"/>
    <mergeCell ref="I28:I30"/>
    <mergeCell ref="I35:I37"/>
    <mergeCell ref="F1:F3"/>
  </mergeCells>
  <phoneticPr fontId="12" type="noConversion"/>
  <pageMargins left="0.23622047244094491" right="0.23622047244094491" top="0.74803149606299213" bottom="0.15748031496062992" header="0.31496062992125984" footer="0.31496062992125984"/>
  <pageSetup paperSize="9" scale="52" orientation="landscape" r:id="rId1"/>
  <headerFooter differentOddEven="1">
    <oddHeader xml:space="preserve">&amp;C&amp;"Times New Roman,Tučné"&amp;20ROZPOČET PRÍJMOV OBCE HORNÝ PIAL NA ROKY 2025 - 2027
</oddHeader>
    <oddFooter>&amp;Rstrana 1</oddFooter>
    <evenFooter>&amp;R&amp;A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99"/>
  <sheetViews>
    <sheetView view="pageBreakPreview" topLeftCell="A169" zoomScale="95" zoomScaleNormal="90" zoomScaleSheetLayoutView="95" zoomScalePageLayoutView="84" workbookViewId="0">
      <selection activeCell="H160" sqref="H160"/>
    </sheetView>
  </sheetViews>
  <sheetFormatPr defaultColWidth="9.109375" defaultRowHeight="15.6" x14ac:dyDescent="0.3"/>
  <cols>
    <col min="1" max="1" width="9.109375" style="121"/>
    <col min="2" max="2" width="11.88671875" customWidth="1"/>
    <col min="3" max="3" width="47.77734375" customWidth="1"/>
    <col min="4" max="6" width="14" style="49" customWidth="1"/>
    <col min="7" max="7" width="15.77734375" style="17" customWidth="1"/>
    <col min="8" max="8" width="15.33203125" style="49" customWidth="1"/>
    <col min="9" max="9" width="15.21875" style="17" customWidth="1"/>
    <col min="10" max="10" width="15.88671875" style="17" customWidth="1"/>
    <col min="12" max="12" width="10.6640625" bestFit="1" customWidth="1"/>
    <col min="13" max="13" width="10.5546875" bestFit="1" customWidth="1"/>
  </cols>
  <sheetData>
    <row r="1" spans="1:10" ht="15.75" customHeight="1" x14ac:dyDescent="0.3">
      <c r="A1" s="163" t="s">
        <v>175</v>
      </c>
      <c r="B1" s="163" t="s">
        <v>0</v>
      </c>
      <c r="C1" s="169" t="s">
        <v>108</v>
      </c>
      <c r="D1" s="175" t="s">
        <v>171</v>
      </c>
      <c r="E1" s="175" t="s">
        <v>181</v>
      </c>
      <c r="F1" s="175" t="s">
        <v>153</v>
      </c>
      <c r="G1" s="175" t="s">
        <v>185</v>
      </c>
      <c r="H1" s="175" t="s">
        <v>165</v>
      </c>
      <c r="I1" s="175" t="s">
        <v>172</v>
      </c>
      <c r="J1" s="175" t="s">
        <v>184</v>
      </c>
    </row>
    <row r="2" spans="1:10" ht="0.75" customHeight="1" x14ac:dyDescent="0.3">
      <c r="A2" s="164"/>
      <c r="B2" s="164"/>
      <c r="C2" s="170"/>
      <c r="D2" s="176"/>
      <c r="E2" s="176"/>
      <c r="F2" s="176"/>
      <c r="G2" s="176"/>
      <c r="H2" s="176"/>
      <c r="I2" s="176"/>
      <c r="J2" s="176"/>
    </row>
    <row r="3" spans="1:10" ht="28.95" customHeight="1" thickBot="1" x14ac:dyDescent="0.35">
      <c r="A3" s="165"/>
      <c r="B3" s="165"/>
      <c r="C3" s="171"/>
      <c r="D3" s="177"/>
      <c r="E3" s="177"/>
      <c r="F3" s="177"/>
      <c r="G3" s="177"/>
      <c r="H3" s="177"/>
      <c r="I3" s="177"/>
      <c r="J3" s="177"/>
    </row>
    <row r="4" spans="1:10" ht="22.5" customHeight="1" thickBot="1" x14ac:dyDescent="0.35">
      <c r="A4" s="113"/>
      <c r="B4" s="22" t="s">
        <v>64</v>
      </c>
      <c r="C4" s="24" t="s">
        <v>65</v>
      </c>
      <c r="D4" s="68"/>
      <c r="E4" s="62"/>
      <c r="F4" s="62"/>
      <c r="G4" s="50"/>
      <c r="H4" s="96"/>
      <c r="I4" s="5"/>
      <c r="J4" s="5"/>
    </row>
    <row r="5" spans="1:10" ht="22.5" customHeight="1" thickBot="1" x14ac:dyDescent="0.35">
      <c r="A5" s="113">
        <v>41</v>
      </c>
      <c r="B5" s="1">
        <v>611000</v>
      </c>
      <c r="C5" s="25" t="s">
        <v>53</v>
      </c>
      <c r="D5" s="62">
        <v>43025.69</v>
      </c>
      <c r="E5" s="62">
        <v>47261.42</v>
      </c>
      <c r="F5" s="62">
        <v>47300</v>
      </c>
      <c r="G5" s="5">
        <v>48000</v>
      </c>
      <c r="H5" s="101">
        <v>52000</v>
      </c>
      <c r="I5" s="5">
        <v>54000</v>
      </c>
      <c r="J5" s="5">
        <v>55000</v>
      </c>
    </row>
    <row r="6" spans="1:10" ht="22.5" customHeight="1" thickBot="1" x14ac:dyDescent="0.35">
      <c r="A6" s="113">
        <v>41</v>
      </c>
      <c r="B6" s="1">
        <v>612001</v>
      </c>
      <c r="C6" s="25" t="s">
        <v>11</v>
      </c>
      <c r="D6" s="62">
        <v>6295.82</v>
      </c>
      <c r="E6" s="62">
        <v>7403.61</v>
      </c>
      <c r="F6" s="62">
        <v>7500</v>
      </c>
      <c r="G6" s="5">
        <v>7700</v>
      </c>
      <c r="H6" s="101">
        <v>8000</v>
      </c>
      <c r="I6" s="5">
        <v>8500</v>
      </c>
      <c r="J6" s="5">
        <v>8500</v>
      </c>
    </row>
    <row r="7" spans="1:10" ht="22.5" customHeight="1" thickBot="1" x14ac:dyDescent="0.35">
      <c r="A7" s="113">
        <v>41</v>
      </c>
      <c r="B7" s="1">
        <v>614000</v>
      </c>
      <c r="C7" s="25" t="s">
        <v>32</v>
      </c>
      <c r="D7" s="62">
        <v>1472.6</v>
      </c>
      <c r="E7" s="62">
        <v>1628.8</v>
      </c>
      <c r="F7" s="62">
        <v>1800</v>
      </c>
      <c r="G7" s="5">
        <v>1800</v>
      </c>
      <c r="H7" s="101">
        <v>1500</v>
      </c>
      <c r="I7" s="5">
        <v>2000</v>
      </c>
      <c r="J7" s="5">
        <v>2000</v>
      </c>
    </row>
    <row r="8" spans="1:10" ht="22.5" customHeight="1" thickBot="1" x14ac:dyDescent="0.35">
      <c r="A8" s="113">
        <v>111</v>
      </c>
      <c r="B8" s="1">
        <v>614000</v>
      </c>
      <c r="C8" s="25" t="s">
        <v>179</v>
      </c>
      <c r="D8" s="62">
        <v>156</v>
      </c>
      <c r="E8" s="62">
        <v>272</v>
      </c>
      <c r="F8" s="62">
        <v>0</v>
      </c>
      <c r="G8" s="5">
        <v>800</v>
      </c>
      <c r="H8" s="101">
        <v>0</v>
      </c>
      <c r="I8" s="5">
        <v>0</v>
      </c>
      <c r="J8" s="5">
        <v>0</v>
      </c>
    </row>
    <row r="9" spans="1:10" ht="22.5" customHeight="1" thickBot="1" x14ac:dyDescent="0.35">
      <c r="A9" s="113">
        <v>41</v>
      </c>
      <c r="B9" s="1">
        <v>615000</v>
      </c>
      <c r="C9" s="25" t="s">
        <v>196</v>
      </c>
      <c r="D9" s="62">
        <v>0</v>
      </c>
      <c r="E9" s="62">
        <v>0</v>
      </c>
      <c r="F9" s="62">
        <v>0</v>
      </c>
      <c r="G9" s="5">
        <v>0</v>
      </c>
      <c r="H9" s="101">
        <v>12600</v>
      </c>
      <c r="I9" s="5">
        <v>0</v>
      </c>
      <c r="J9" s="5">
        <v>0</v>
      </c>
    </row>
    <row r="10" spans="1:10" ht="22.5" customHeight="1" thickBot="1" x14ac:dyDescent="0.35">
      <c r="A10" s="113">
        <v>41</v>
      </c>
      <c r="B10" s="25">
        <v>621000</v>
      </c>
      <c r="C10" s="25" t="s">
        <v>126</v>
      </c>
      <c r="D10" s="62">
        <v>2950.11</v>
      </c>
      <c r="E10" s="62">
        <v>3532.86</v>
      </c>
      <c r="F10" s="62">
        <v>3300</v>
      </c>
      <c r="G10" s="5">
        <v>2300</v>
      </c>
      <c r="H10" s="101">
        <v>5300</v>
      </c>
      <c r="I10" s="5">
        <v>3200</v>
      </c>
      <c r="J10" s="5">
        <v>3200</v>
      </c>
    </row>
    <row r="11" spans="1:10" ht="22.5" customHeight="1" thickBot="1" x14ac:dyDescent="0.35">
      <c r="A11" s="113">
        <v>41</v>
      </c>
      <c r="B11" s="25">
        <v>623000</v>
      </c>
      <c r="C11" s="25" t="s">
        <v>127</v>
      </c>
      <c r="D11" s="62">
        <v>2615.5100000000002</v>
      </c>
      <c r="E11" s="62">
        <v>3218.43</v>
      </c>
      <c r="F11" s="62">
        <v>3100</v>
      </c>
      <c r="G11" s="5">
        <v>2550</v>
      </c>
      <c r="H11" s="101">
        <v>2900</v>
      </c>
      <c r="I11" s="5">
        <v>3200</v>
      </c>
      <c r="J11" s="5">
        <v>3200</v>
      </c>
    </row>
    <row r="12" spans="1:10" ht="22.5" customHeight="1" thickBot="1" x14ac:dyDescent="0.35">
      <c r="A12" s="113">
        <v>41</v>
      </c>
      <c r="B12" s="4">
        <v>625001</v>
      </c>
      <c r="C12" s="26" t="s">
        <v>12</v>
      </c>
      <c r="D12" s="62">
        <v>750.42</v>
      </c>
      <c r="E12" s="62">
        <v>830.34</v>
      </c>
      <c r="F12" s="62">
        <v>950</v>
      </c>
      <c r="G12" s="5">
        <v>1600</v>
      </c>
      <c r="H12" s="101">
        <v>1800</v>
      </c>
      <c r="I12" s="5">
        <v>1700</v>
      </c>
      <c r="J12" s="5">
        <v>1700</v>
      </c>
    </row>
    <row r="13" spans="1:10" ht="22.5" customHeight="1" thickBot="1" x14ac:dyDescent="0.35">
      <c r="A13" s="113">
        <v>41</v>
      </c>
      <c r="B13" s="1">
        <v>625002</v>
      </c>
      <c r="C13" s="25" t="s">
        <v>13</v>
      </c>
      <c r="D13" s="62">
        <v>7783.16</v>
      </c>
      <c r="E13" s="62">
        <v>8641.61</v>
      </c>
      <c r="F13" s="62">
        <v>8400</v>
      </c>
      <c r="G13" s="5">
        <v>8800</v>
      </c>
      <c r="H13" s="101">
        <v>9500</v>
      </c>
      <c r="I13" s="5">
        <v>9500</v>
      </c>
      <c r="J13" s="5">
        <v>9500</v>
      </c>
    </row>
    <row r="14" spans="1:10" ht="22.5" customHeight="1" thickBot="1" x14ac:dyDescent="0.35">
      <c r="A14" s="113">
        <v>41</v>
      </c>
      <c r="B14" s="1">
        <v>625003</v>
      </c>
      <c r="C14" s="25" t="s">
        <v>14</v>
      </c>
      <c r="D14" s="62">
        <v>465.29</v>
      </c>
      <c r="E14" s="62">
        <v>510.19</v>
      </c>
      <c r="F14" s="62">
        <v>700</v>
      </c>
      <c r="G14" s="5">
        <v>500</v>
      </c>
      <c r="H14" s="101">
        <v>600</v>
      </c>
      <c r="I14" s="5">
        <v>700</v>
      </c>
      <c r="J14" s="5">
        <v>700</v>
      </c>
    </row>
    <row r="15" spans="1:10" ht="22.5" customHeight="1" thickBot="1" x14ac:dyDescent="0.35">
      <c r="A15" s="113">
        <v>41</v>
      </c>
      <c r="B15" s="1">
        <v>625004</v>
      </c>
      <c r="C15" s="25" t="s">
        <v>15</v>
      </c>
      <c r="D15" s="62">
        <v>1341.64</v>
      </c>
      <c r="E15" s="62">
        <v>1016.89</v>
      </c>
      <c r="F15" s="62">
        <v>1800</v>
      </c>
      <c r="G15" s="5">
        <v>1000</v>
      </c>
      <c r="H15" s="101">
        <v>1200</v>
      </c>
      <c r="I15" s="5">
        <v>1100</v>
      </c>
      <c r="J15" s="5">
        <v>1100</v>
      </c>
    </row>
    <row r="16" spans="1:10" ht="22.5" customHeight="1" thickBot="1" x14ac:dyDescent="0.35">
      <c r="A16" s="113">
        <v>41</v>
      </c>
      <c r="B16" s="1">
        <v>625005</v>
      </c>
      <c r="C16" s="25" t="s">
        <v>16</v>
      </c>
      <c r="D16" s="62">
        <v>427.36</v>
      </c>
      <c r="E16" s="62">
        <v>299.29000000000002</v>
      </c>
      <c r="F16" s="62">
        <v>800</v>
      </c>
      <c r="G16" s="5">
        <v>400</v>
      </c>
      <c r="H16" s="101">
        <v>600</v>
      </c>
      <c r="I16" s="5">
        <v>500</v>
      </c>
      <c r="J16" s="5">
        <v>500</v>
      </c>
    </row>
    <row r="17" spans="1:10" ht="22.5" customHeight="1" thickBot="1" x14ac:dyDescent="0.35">
      <c r="A17" s="113">
        <v>41</v>
      </c>
      <c r="B17" s="1">
        <v>625007</v>
      </c>
      <c r="C17" s="25" t="s">
        <v>49</v>
      </c>
      <c r="D17" s="62">
        <v>2640.44</v>
      </c>
      <c r="E17" s="62">
        <v>2932.36</v>
      </c>
      <c r="F17" s="62">
        <v>3000</v>
      </c>
      <c r="G17" s="5">
        <v>2800</v>
      </c>
      <c r="H17" s="101">
        <v>3300</v>
      </c>
      <c r="I17" s="5">
        <v>3100</v>
      </c>
      <c r="J17" s="5">
        <v>3100</v>
      </c>
    </row>
    <row r="18" spans="1:10" ht="22.5" customHeight="1" thickBot="1" x14ac:dyDescent="0.35">
      <c r="A18" s="113">
        <v>41</v>
      </c>
      <c r="B18" s="1">
        <v>627000</v>
      </c>
      <c r="C18" s="25" t="s">
        <v>154</v>
      </c>
      <c r="D18" s="62">
        <v>60</v>
      </c>
      <c r="E18" s="62">
        <v>60</v>
      </c>
      <c r="F18" s="62">
        <v>60</v>
      </c>
      <c r="G18" s="5">
        <v>60</v>
      </c>
      <c r="H18" s="101">
        <v>60</v>
      </c>
      <c r="I18" s="5">
        <v>60</v>
      </c>
      <c r="J18" s="5">
        <v>60</v>
      </c>
    </row>
    <row r="19" spans="1:10" ht="22.5" customHeight="1" thickBot="1" x14ac:dyDescent="0.35">
      <c r="A19" s="113">
        <v>41</v>
      </c>
      <c r="B19" s="1">
        <v>631001</v>
      </c>
      <c r="C19" s="25" t="s">
        <v>81</v>
      </c>
      <c r="D19" s="62">
        <v>609.97</v>
      </c>
      <c r="E19" s="62">
        <v>612.33000000000004</v>
      </c>
      <c r="F19" s="62">
        <v>900</v>
      </c>
      <c r="G19" s="5">
        <v>750</v>
      </c>
      <c r="H19" s="101">
        <v>700</v>
      </c>
      <c r="I19" s="5">
        <v>1000</v>
      </c>
      <c r="J19" s="5">
        <v>1000</v>
      </c>
    </row>
    <row r="20" spans="1:10" ht="22.5" customHeight="1" thickBot="1" x14ac:dyDescent="0.35">
      <c r="A20" s="113">
        <v>41</v>
      </c>
      <c r="B20" s="1">
        <v>632001</v>
      </c>
      <c r="C20" s="25" t="s">
        <v>82</v>
      </c>
      <c r="D20" s="62">
        <v>4960.67</v>
      </c>
      <c r="E20" s="62">
        <v>3836.24</v>
      </c>
      <c r="F20" s="62">
        <v>5000</v>
      </c>
      <c r="G20" s="5">
        <v>3000</v>
      </c>
      <c r="H20" s="101">
        <v>3200</v>
      </c>
      <c r="I20" s="5">
        <v>3500</v>
      </c>
      <c r="J20" s="5">
        <v>3500</v>
      </c>
    </row>
    <row r="21" spans="1:10" ht="22.5" customHeight="1" thickBot="1" x14ac:dyDescent="0.35">
      <c r="A21" s="113">
        <v>41</v>
      </c>
      <c r="B21" s="1">
        <v>632002</v>
      </c>
      <c r="C21" s="25" t="s">
        <v>83</v>
      </c>
      <c r="D21" s="62">
        <v>26.31</v>
      </c>
      <c r="E21" s="62">
        <v>36.520000000000003</v>
      </c>
      <c r="F21" s="62">
        <v>50</v>
      </c>
      <c r="G21" s="5">
        <v>50</v>
      </c>
      <c r="H21" s="101">
        <v>60</v>
      </c>
      <c r="I21" s="5">
        <v>100</v>
      </c>
      <c r="J21" s="5">
        <v>100</v>
      </c>
    </row>
    <row r="22" spans="1:10" ht="22.5" customHeight="1" thickBot="1" x14ac:dyDescent="0.35">
      <c r="A22" s="113">
        <v>41</v>
      </c>
      <c r="B22" s="1">
        <v>632003</v>
      </c>
      <c r="C22" s="25" t="s">
        <v>135</v>
      </c>
      <c r="D22" s="62">
        <v>440.24</v>
      </c>
      <c r="E22" s="62">
        <v>421.9</v>
      </c>
      <c r="F22" s="62">
        <v>550</v>
      </c>
      <c r="G22" s="5">
        <v>630</v>
      </c>
      <c r="H22" s="101">
        <v>750</v>
      </c>
      <c r="I22" s="5">
        <v>800</v>
      </c>
      <c r="J22" s="5">
        <v>800</v>
      </c>
    </row>
    <row r="23" spans="1:10" ht="22.5" customHeight="1" thickBot="1" x14ac:dyDescent="0.35">
      <c r="A23" s="113">
        <v>41</v>
      </c>
      <c r="B23" s="1">
        <v>632004</v>
      </c>
      <c r="C23" s="25" t="s">
        <v>159</v>
      </c>
      <c r="D23" s="62">
        <v>294.31</v>
      </c>
      <c r="E23" s="62">
        <v>488.59</v>
      </c>
      <c r="F23" s="62">
        <v>600</v>
      </c>
      <c r="G23" s="5">
        <v>600</v>
      </c>
      <c r="H23" s="101">
        <v>600</v>
      </c>
      <c r="I23" s="5">
        <v>600</v>
      </c>
      <c r="J23" s="5">
        <v>600</v>
      </c>
    </row>
    <row r="24" spans="1:10" ht="22.5" customHeight="1" thickBot="1" x14ac:dyDescent="0.35">
      <c r="A24" s="113">
        <v>41</v>
      </c>
      <c r="B24" s="1">
        <v>632005</v>
      </c>
      <c r="C24" s="25" t="s">
        <v>136</v>
      </c>
      <c r="D24" s="62">
        <v>548.01</v>
      </c>
      <c r="E24" s="62">
        <v>516.95000000000005</v>
      </c>
      <c r="F24" s="62">
        <v>550</v>
      </c>
      <c r="G24" s="5">
        <v>520</v>
      </c>
      <c r="H24" s="101">
        <v>550</v>
      </c>
      <c r="I24" s="5">
        <v>600</v>
      </c>
      <c r="J24" s="5">
        <v>660</v>
      </c>
    </row>
    <row r="25" spans="1:10" ht="22.5" customHeight="1" thickBot="1" x14ac:dyDescent="0.35">
      <c r="A25" s="113">
        <v>41</v>
      </c>
      <c r="B25" s="1">
        <v>633002</v>
      </c>
      <c r="C25" s="25" t="s">
        <v>149</v>
      </c>
      <c r="D25" s="62">
        <v>0</v>
      </c>
      <c r="E25" s="62">
        <v>0</v>
      </c>
      <c r="F25" s="62">
        <v>500</v>
      </c>
      <c r="G25" s="5">
        <v>0</v>
      </c>
      <c r="H25" s="101">
        <v>0</v>
      </c>
      <c r="I25" s="5">
        <v>0</v>
      </c>
      <c r="J25" s="5">
        <v>0</v>
      </c>
    </row>
    <row r="26" spans="1:10" ht="15.75" customHeight="1" x14ac:dyDescent="0.3">
      <c r="A26" s="163" t="s">
        <v>175</v>
      </c>
      <c r="B26" s="163" t="s">
        <v>0</v>
      </c>
      <c r="C26" s="169" t="s">
        <v>108</v>
      </c>
      <c r="D26" s="175" t="s">
        <v>171</v>
      </c>
      <c r="E26" s="175" t="s">
        <v>181</v>
      </c>
      <c r="F26" s="175" t="s">
        <v>153</v>
      </c>
      <c r="G26" s="175" t="s">
        <v>185</v>
      </c>
      <c r="H26" s="175" t="s">
        <v>165</v>
      </c>
      <c r="I26" s="175" t="s">
        <v>172</v>
      </c>
      <c r="J26" s="175" t="s">
        <v>184</v>
      </c>
    </row>
    <row r="27" spans="1:10" ht="0.75" customHeight="1" x14ac:dyDescent="0.3">
      <c r="A27" s="164"/>
      <c r="B27" s="164"/>
      <c r="C27" s="170"/>
      <c r="D27" s="176"/>
      <c r="E27" s="176"/>
      <c r="F27" s="176"/>
      <c r="G27" s="176"/>
      <c r="H27" s="176"/>
      <c r="I27" s="176"/>
      <c r="J27" s="176"/>
    </row>
    <row r="28" spans="1:10" ht="28.95" customHeight="1" thickBot="1" x14ac:dyDescent="0.35">
      <c r="A28" s="165"/>
      <c r="B28" s="165"/>
      <c r="C28" s="171"/>
      <c r="D28" s="177"/>
      <c r="E28" s="177"/>
      <c r="F28" s="177"/>
      <c r="G28" s="177"/>
      <c r="H28" s="177"/>
      <c r="I28" s="177"/>
      <c r="J28" s="177"/>
    </row>
    <row r="29" spans="1:10" ht="22.5" customHeight="1" thickBot="1" x14ac:dyDescent="0.35">
      <c r="A29" s="113">
        <v>41</v>
      </c>
      <c r="B29" s="1">
        <v>633004</v>
      </c>
      <c r="C29" s="25" t="s">
        <v>160</v>
      </c>
      <c r="D29" s="62">
        <v>0</v>
      </c>
      <c r="E29" s="62">
        <v>0</v>
      </c>
      <c r="F29" s="62">
        <v>300</v>
      </c>
      <c r="G29" s="5">
        <v>0</v>
      </c>
      <c r="H29" s="101">
        <v>0</v>
      </c>
      <c r="I29" s="5">
        <v>500</v>
      </c>
      <c r="J29" s="5">
        <v>0</v>
      </c>
    </row>
    <row r="30" spans="1:10" s="84" customFormat="1" ht="22.5" customHeight="1" thickBot="1" x14ac:dyDescent="0.35">
      <c r="A30" s="113">
        <v>41</v>
      </c>
      <c r="B30" s="1">
        <v>633006</v>
      </c>
      <c r="C30" s="25" t="s">
        <v>17</v>
      </c>
      <c r="D30" s="39">
        <v>820.84</v>
      </c>
      <c r="E30" s="62">
        <v>1378.25</v>
      </c>
      <c r="F30" s="62">
        <v>1300</v>
      </c>
      <c r="G30" s="39">
        <v>500</v>
      </c>
      <c r="H30" s="101">
        <v>500</v>
      </c>
      <c r="I30" s="39">
        <v>900</v>
      </c>
      <c r="J30" s="39">
        <v>900</v>
      </c>
    </row>
    <row r="31" spans="1:10" ht="22.5" customHeight="1" thickBot="1" x14ac:dyDescent="0.35">
      <c r="A31" s="113">
        <v>41</v>
      </c>
      <c r="B31" s="1">
        <v>633009</v>
      </c>
      <c r="C31" s="25" t="s">
        <v>161</v>
      </c>
      <c r="D31" s="39">
        <v>43.5</v>
      </c>
      <c r="E31" s="62">
        <v>57.2</v>
      </c>
      <c r="F31" s="62">
        <v>100</v>
      </c>
      <c r="G31" s="39">
        <v>0</v>
      </c>
      <c r="H31" s="101">
        <v>0</v>
      </c>
      <c r="I31" s="39">
        <v>100</v>
      </c>
      <c r="J31" s="39">
        <v>100</v>
      </c>
    </row>
    <row r="32" spans="1:10" ht="22.5" customHeight="1" thickBot="1" x14ac:dyDescent="0.35">
      <c r="A32" s="113">
        <v>41</v>
      </c>
      <c r="B32" s="1">
        <v>633013</v>
      </c>
      <c r="C32" s="25" t="s">
        <v>150</v>
      </c>
      <c r="D32" s="62">
        <v>0</v>
      </c>
      <c r="E32" s="62">
        <v>35.99</v>
      </c>
      <c r="F32" s="62">
        <v>0</v>
      </c>
      <c r="G32" s="5">
        <v>0</v>
      </c>
      <c r="H32" s="101">
        <v>0</v>
      </c>
      <c r="I32" s="5">
        <v>0</v>
      </c>
      <c r="J32" s="5">
        <v>0</v>
      </c>
    </row>
    <row r="33" spans="1:10" ht="22.5" customHeight="1" thickBot="1" x14ac:dyDescent="0.35">
      <c r="A33" s="113">
        <v>41</v>
      </c>
      <c r="B33" s="1">
        <v>633016</v>
      </c>
      <c r="C33" s="25" t="s">
        <v>18</v>
      </c>
      <c r="D33" s="62">
        <v>141.34</v>
      </c>
      <c r="E33" s="62">
        <v>148.4</v>
      </c>
      <c r="F33" s="62">
        <v>200</v>
      </c>
      <c r="G33" s="13">
        <v>50</v>
      </c>
      <c r="H33" s="101">
        <v>100</v>
      </c>
      <c r="I33" s="13">
        <v>200</v>
      </c>
      <c r="J33" s="13">
        <v>200</v>
      </c>
    </row>
    <row r="34" spans="1:10" ht="22.5" customHeight="1" thickBot="1" x14ac:dyDescent="0.35">
      <c r="A34" s="113">
        <v>41</v>
      </c>
      <c r="B34" s="1">
        <v>633018</v>
      </c>
      <c r="C34" s="25" t="s">
        <v>106</v>
      </c>
      <c r="D34" s="62">
        <v>1407.15</v>
      </c>
      <c r="E34" s="62">
        <v>1272.96</v>
      </c>
      <c r="F34" s="62">
        <v>1800</v>
      </c>
      <c r="G34" s="13">
        <v>1800</v>
      </c>
      <c r="H34" s="101">
        <v>1900</v>
      </c>
      <c r="I34" s="13">
        <v>1900</v>
      </c>
      <c r="J34" s="13">
        <v>1900</v>
      </c>
    </row>
    <row r="35" spans="1:10" ht="22.5" customHeight="1" thickBot="1" x14ac:dyDescent="0.35">
      <c r="A35" s="113">
        <v>41</v>
      </c>
      <c r="B35" s="1">
        <v>634002</v>
      </c>
      <c r="C35" s="25" t="s">
        <v>151</v>
      </c>
      <c r="D35" s="62">
        <v>0</v>
      </c>
      <c r="E35" s="62">
        <v>235.01</v>
      </c>
      <c r="F35" s="62">
        <v>300</v>
      </c>
      <c r="G35" s="13">
        <v>0</v>
      </c>
      <c r="H35" s="101">
        <v>0</v>
      </c>
      <c r="I35" s="13">
        <v>300</v>
      </c>
      <c r="J35" s="13">
        <v>0</v>
      </c>
    </row>
    <row r="36" spans="1:10" ht="22.5" customHeight="1" thickBot="1" x14ac:dyDescent="0.35">
      <c r="A36" s="113">
        <v>41</v>
      </c>
      <c r="B36" s="1">
        <v>634005</v>
      </c>
      <c r="C36" s="25" t="s">
        <v>84</v>
      </c>
      <c r="D36" s="62">
        <v>22.8</v>
      </c>
      <c r="E36" s="62">
        <v>122.4</v>
      </c>
      <c r="F36" s="62">
        <v>150</v>
      </c>
      <c r="G36" s="5">
        <v>60</v>
      </c>
      <c r="H36" s="101">
        <v>60</v>
      </c>
      <c r="I36" s="5">
        <v>60</v>
      </c>
      <c r="J36" s="5">
        <v>60</v>
      </c>
    </row>
    <row r="37" spans="1:10" ht="22.5" customHeight="1" thickBot="1" x14ac:dyDescent="0.35">
      <c r="A37" s="113">
        <v>41</v>
      </c>
      <c r="B37" s="1">
        <v>635006</v>
      </c>
      <c r="C37" s="3" t="s">
        <v>117</v>
      </c>
      <c r="D37" s="62">
        <v>0</v>
      </c>
      <c r="E37" s="62">
        <v>0</v>
      </c>
      <c r="F37" s="62">
        <v>0</v>
      </c>
      <c r="G37" s="5">
        <v>0</v>
      </c>
      <c r="H37" s="101">
        <v>0</v>
      </c>
      <c r="I37" s="5">
        <v>0</v>
      </c>
      <c r="J37" s="5">
        <v>0</v>
      </c>
    </row>
    <row r="38" spans="1:10" ht="22.5" customHeight="1" thickBot="1" x14ac:dyDescent="0.35">
      <c r="A38" s="113">
        <v>41</v>
      </c>
      <c r="B38" s="1">
        <v>637001</v>
      </c>
      <c r="C38" s="3" t="s">
        <v>100</v>
      </c>
      <c r="D38" s="62">
        <v>308</v>
      </c>
      <c r="E38" s="62">
        <v>456</v>
      </c>
      <c r="F38" s="62">
        <v>400</v>
      </c>
      <c r="G38" s="5">
        <v>110</v>
      </c>
      <c r="H38" s="101">
        <v>50</v>
      </c>
      <c r="I38" s="5">
        <v>450</v>
      </c>
      <c r="J38" s="5">
        <v>50</v>
      </c>
    </row>
    <row r="39" spans="1:10" ht="22.5" customHeight="1" thickBot="1" x14ac:dyDescent="0.35">
      <c r="A39" s="113">
        <v>41</v>
      </c>
      <c r="B39" s="1">
        <v>637003</v>
      </c>
      <c r="C39" s="25" t="s">
        <v>37</v>
      </c>
      <c r="D39" s="62">
        <v>0</v>
      </c>
      <c r="E39" s="62">
        <v>0</v>
      </c>
      <c r="F39" s="62">
        <v>0</v>
      </c>
      <c r="G39" s="13">
        <v>0</v>
      </c>
      <c r="H39" s="101">
        <v>0</v>
      </c>
      <c r="I39" s="13">
        <v>0</v>
      </c>
      <c r="J39" s="13">
        <v>0</v>
      </c>
    </row>
    <row r="40" spans="1:10" ht="22.5" customHeight="1" thickBot="1" x14ac:dyDescent="0.35">
      <c r="A40" s="113">
        <v>41</v>
      </c>
      <c r="B40" s="1">
        <v>637004</v>
      </c>
      <c r="C40" s="25" t="s">
        <v>19</v>
      </c>
      <c r="D40" s="62">
        <v>0</v>
      </c>
      <c r="E40" s="62">
        <v>298</v>
      </c>
      <c r="F40" s="62">
        <v>300</v>
      </c>
      <c r="G40" s="13">
        <v>300</v>
      </c>
      <c r="H40" s="101">
        <v>300</v>
      </c>
      <c r="I40" s="13">
        <v>350</v>
      </c>
      <c r="J40" s="13">
        <v>350</v>
      </c>
    </row>
    <row r="41" spans="1:10" ht="22.5" customHeight="1" thickBot="1" x14ac:dyDescent="0.35">
      <c r="A41" s="113">
        <v>41</v>
      </c>
      <c r="B41" s="1">
        <v>637005</v>
      </c>
      <c r="C41" s="25" t="s">
        <v>145</v>
      </c>
      <c r="D41" s="62">
        <v>912</v>
      </c>
      <c r="E41" s="62">
        <v>952</v>
      </c>
      <c r="F41" s="62">
        <v>910</v>
      </c>
      <c r="G41" s="13">
        <v>910</v>
      </c>
      <c r="H41" s="101">
        <v>910</v>
      </c>
      <c r="I41" s="13">
        <v>910</v>
      </c>
      <c r="J41" s="13">
        <v>910</v>
      </c>
    </row>
    <row r="42" spans="1:10" ht="22.5" customHeight="1" thickBot="1" x14ac:dyDescent="0.35">
      <c r="A42" s="113">
        <v>41</v>
      </c>
      <c r="B42" s="1">
        <v>637006</v>
      </c>
      <c r="C42" s="25" t="s">
        <v>197</v>
      </c>
      <c r="D42" s="62">
        <v>0</v>
      </c>
      <c r="E42" s="62">
        <v>60</v>
      </c>
      <c r="F42" s="62">
        <v>0</v>
      </c>
      <c r="G42" s="13">
        <v>360</v>
      </c>
      <c r="H42" s="101">
        <v>300</v>
      </c>
      <c r="I42" s="13">
        <v>400</v>
      </c>
      <c r="J42" s="13">
        <v>0</v>
      </c>
    </row>
    <row r="43" spans="1:10" ht="22.5" customHeight="1" thickBot="1" x14ac:dyDescent="0.35">
      <c r="A43" s="113">
        <v>41</v>
      </c>
      <c r="B43" s="1">
        <v>637007</v>
      </c>
      <c r="C43" s="25" t="s">
        <v>173</v>
      </c>
      <c r="D43" s="62">
        <v>0</v>
      </c>
      <c r="E43" s="62">
        <v>9</v>
      </c>
      <c r="F43" s="62">
        <v>0</v>
      </c>
      <c r="G43" s="13">
        <v>0</v>
      </c>
      <c r="H43" s="101">
        <v>0</v>
      </c>
      <c r="I43" s="13">
        <v>0</v>
      </c>
      <c r="J43" s="13">
        <v>0</v>
      </c>
    </row>
    <row r="44" spans="1:10" ht="22.5" customHeight="1" thickBot="1" x14ac:dyDescent="0.35">
      <c r="A44" s="113">
        <v>41</v>
      </c>
      <c r="B44" s="1">
        <v>637014</v>
      </c>
      <c r="C44" s="25" t="s">
        <v>54</v>
      </c>
      <c r="D44" s="62">
        <v>2051.71</v>
      </c>
      <c r="E44" s="62">
        <v>2383.2199999999998</v>
      </c>
      <c r="F44" s="62">
        <v>2500</v>
      </c>
      <c r="G44" s="13">
        <v>2400</v>
      </c>
      <c r="H44" s="101">
        <v>2500</v>
      </c>
      <c r="I44" s="13">
        <v>2500</v>
      </c>
      <c r="J44" s="13">
        <v>2700</v>
      </c>
    </row>
    <row r="45" spans="1:10" ht="22.5" customHeight="1" thickBot="1" x14ac:dyDescent="0.35">
      <c r="A45" s="113">
        <v>41</v>
      </c>
      <c r="B45" s="1">
        <v>637015</v>
      </c>
      <c r="C45" s="25" t="s">
        <v>146</v>
      </c>
      <c r="D45" s="62">
        <v>462.76</v>
      </c>
      <c r="E45" s="62">
        <v>462.76</v>
      </c>
      <c r="F45" s="62">
        <v>470</v>
      </c>
      <c r="G45" s="13">
        <v>470</v>
      </c>
      <c r="H45" s="101">
        <v>470</v>
      </c>
      <c r="I45" s="13">
        <v>470</v>
      </c>
      <c r="J45" s="13">
        <v>470</v>
      </c>
    </row>
    <row r="46" spans="1:10" ht="22.5" customHeight="1" thickBot="1" x14ac:dyDescent="0.35">
      <c r="A46" s="113">
        <v>41</v>
      </c>
      <c r="B46" s="1">
        <v>637016</v>
      </c>
      <c r="C46" s="25" t="s">
        <v>20</v>
      </c>
      <c r="D46" s="62">
        <v>545.66</v>
      </c>
      <c r="E46" s="62">
        <v>557.96</v>
      </c>
      <c r="F46" s="62">
        <v>800</v>
      </c>
      <c r="G46" s="13">
        <v>650</v>
      </c>
      <c r="H46" s="101">
        <v>720</v>
      </c>
      <c r="I46" s="13">
        <v>700</v>
      </c>
      <c r="J46" s="13">
        <v>700</v>
      </c>
    </row>
    <row r="47" spans="1:10" ht="22.5" customHeight="1" thickBot="1" x14ac:dyDescent="0.35">
      <c r="A47" s="113">
        <v>41</v>
      </c>
      <c r="B47" s="1">
        <v>637026</v>
      </c>
      <c r="C47" s="25" t="s">
        <v>85</v>
      </c>
      <c r="D47" s="62">
        <v>2794.82</v>
      </c>
      <c r="E47" s="62">
        <v>4065.66</v>
      </c>
      <c r="F47" s="62">
        <v>3000</v>
      </c>
      <c r="G47" s="13">
        <v>3000</v>
      </c>
      <c r="H47" s="101">
        <v>2500</v>
      </c>
      <c r="I47" s="13">
        <v>2500</v>
      </c>
      <c r="J47" s="13">
        <v>2000</v>
      </c>
    </row>
    <row r="48" spans="1:10" ht="22.5" customHeight="1" thickBot="1" x14ac:dyDescent="0.35">
      <c r="A48" s="113">
        <v>41</v>
      </c>
      <c r="B48" s="1">
        <v>637027</v>
      </c>
      <c r="C48" s="25" t="s">
        <v>86</v>
      </c>
      <c r="D48" s="62">
        <v>2453.5300000000002</v>
      </c>
      <c r="E48" s="62">
        <v>2574.41</v>
      </c>
      <c r="F48" s="62">
        <v>2600</v>
      </c>
      <c r="G48" s="13">
        <v>2500</v>
      </c>
      <c r="H48" s="101">
        <v>0</v>
      </c>
      <c r="I48" s="13">
        <v>0</v>
      </c>
      <c r="J48" s="13">
        <v>0</v>
      </c>
    </row>
    <row r="49" spans="1:12" ht="22.5" customHeight="1" thickBot="1" x14ac:dyDescent="0.35">
      <c r="A49" s="113">
        <v>41</v>
      </c>
      <c r="B49" s="1">
        <v>637035</v>
      </c>
      <c r="C49" s="25" t="s">
        <v>155</v>
      </c>
      <c r="D49" s="62">
        <v>30.24</v>
      </c>
      <c r="E49" s="62">
        <v>0</v>
      </c>
      <c r="F49" s="62">
        <v>60</v>
      </c>
      <c r="G49" s="13">
        <v>0</v>
      </c>
      <c r="H49" s="101">
        <v>60</v>
      </c>
      <c r="I49" s="13">
        <v>60</v>
      </c>
      <c r="J49" s="13">
        <v>60</v>
      </c>
    </row>
    <row r="50" spans="1:12" ht="22.5" customHeight="1" thickBot="1" x14ac:dyDescent="0.35">
      <c r="A50" s="113">
        <v>41</v>
      </c>
      <c r="B50" s="1">
        <v>637040</v>
      </c>
      <c r="C50" s="25" t="s">
        <v>152</v>
      </c>
      <c r="D50" s="62">
        <v>0</v>
      </c>
      <c r="E50" s="62">
        <v>0</v>
      </c>
      <c r="F50" s="62">
        <v>0</v>
      </c>
      <c r="G50" s="13">
        <v>0</v>
      </c>
      <c r="H50" s="101">
        <v>0</v>
      </c>
      <c r="I50" s="13">
        <v>0</v>
      </c>
      <c r="J50" s="13">
        <v>0</v>
      </c>
    </row>
    <row r="51" spans="1:12" ht="22.5" customHeight="1" thickBot="1" x14ac:dyDescent="0.35">
      <c r="A51" s="113">
        <v>41</v>
      </c>
      <c r="B51" s="1">
        <v>641009</v>
      </c>
      <c r="C51" s="25" t="s">
        <v>50</v>
      </c>
      <c r="D51" s="62">
        <v>1066.6600000000001</v>
      </c>
      <c r="E51" s="62">
        <v>1100.92</v>
      </c>
      <c r="F51" s="62">
        <v>1200</v>
      </c>
      <c r="G51" s="13">
        <v>1300</v>
      </c>
      <c r="H51" s="101">
        <v>1400</v>
      </c>
      <c r="I51" s="13">
        <v>1400</v>
      </c>
      <c r="J51" s="13">
        <v>1500</v>
      </c>
    </row>
    <row r="52" spans="1:12" ht="15.75" customHeight="1" x14ac:dyDescent="0.3">
      <c r="A52" s="181"/>
      <c r="B52" s="163" t="s">
        <v>0</v>
      </c>
      <c r="C52" s="169" t="s">
        <v>108</v>
      </c>
      <c r="D52" s="175" t="s">
        <v>171</v>
      </c>
      <c r="E52" s="175" t="s">
        <v>190</v>
      </c>
      <c r="F52" s="175" t="s">
        <v>153</v>
      </c>
      <c r="G52" s="175" t="s">
        <v>185</v>
      </c>
      <c r="H52" s="175" t="s">
        <v>165</v>
      </c>
      <c r="I52" s="175" t="s">
        <v>172</v>
      </c>
      <c r="J52" s="175" t="s">
        <v>184</v>
      </c>
    </row>
    <row r="53" spans="1:12" ht="0.75" customHeight="1" x14ac:dyDescent="0.3">
      <c r="A53" s="182"/>
      <c r="B53" s="164"/>
      <c r="C53" s="170"/>
      <c r="D53" s="176"/>
      <c r="E53" s="176"/>
      <c r="F53" s="176"/>
      <c r="G53" s="176"/>
      <c r="H53" s="176"/>
      <c r="I53" s="176"/>
      <c r="J53" s="176"/>
    </row>
    <row r="54" spans="1:12" ht="28.95" customHeight="1" thickBot="1" x14ac:dyDescent="0.35">
      <c r="A54" s="183"/>
      <c r="B54" s="165"/>
      <c r="C54" s="171"/>
      <c r="D54" s="177"/>
      <c r="E54" s="177"/>
      <c r="F54" s="177"/>
      <c r="G54" s="177"/>
      <c r="H54" s="177"/>
      <c r="I54" s="177"/>
      <c r="J54" s="177"/>
    </row>
    <row r="55" spans="1:12" ht="22.5" customHeight="1" thickBot="1" x14ac:dyDescent="0.35">
      <c r="A55" s="136">
        <v>111</v>
      </c>
      <c r="B55" s="1">
        <v>641013</v>
      </c>
      <c r="C55" s="25" t="s">
        <v>87</v>
      </c>
      <c r="D55" s="62">
        <v>421.17</v>
      </c>
      <c r="E55" s="62">
        <v>452.03</v>
      </c>
      <c r="F55" s="62">
        <v>670</v>
      </c>
      <c r="G55" s="13">
        <v>470</v>
      </c>
      <c r="H55" s="141">
        <v>670</v>
      </c>
      <c r="I55" s="13">
        <v>690</v>
      </c>
      <c r="J55" s="13">
        <v>690</v>
      </c>
    </row>
    <row r="56" spans="1:12" ht="22.5" customHeight="1" thickBot="1" x14ac:dyDescent="0.35">
      <c r="A56" s="113">
        <v>41</v>
      </c>
      <c r="B56" s="1">
        <v>642006</v>
      </c>
      <c r="C56" s="25" t="s">
        <v>88</v>
      </c>
      <c r="D56" s="62">
        <v>657.91</v>
      </c>
      <c r="E56" s="62">
        <v>663.33</v>
      </c>
      <c r="F56" s="62">
        <v>700</v>
      </c>
      <c r="G56" s="13">
        <v>980</v>
      </c>
      <c r="H56" s="101">
        <v>1000</v>
      </c>
      <c r="I56" s="13">
        <v>1000</v>
      </c>
      <c r="J56" s="13">
        <v>1100</v>
      </c>
    </row>
    <row r="57" spans="1:12" ht="22.5" customHeight="1" thickBot="1" x14ac:dyDescent="0.35">
      <c r="A57" s="113">
        <v>41</v>
      </c>
      <c r="B57" s="1">
        <v>642014</v>
      </c>
      <c r="C57" s="25" t="s">
        <v>144</v>
      </c>
      <c r="D57" s="62">
        <v>538.5</v>
      </c>
      <c r="E57" s="62">
        <v>588.4</v>
      </c>
      <c r="F57" s="62">
        <v>800</v>
      </c>
      <c r="G57" s="13">
        <v>1200</v>
      </c>
      <c r="H57" s="101">
        <v>800</v>
      </c>
      <c r="I57" s="13">
        <v>900</v>
      </c>
      <c r="J57" s="13">
        <v>900</v>
      </c>
    </row>
    <row r="58" spans="1:12" ht="22.5" customHeight="1" thickBot="1" x14ac:dyDescent="0.35">
      <c r="A58" s="114"/>
      <c r="B58" s="7"/>
      <c r="C58" s="27" t="s">
        <v>75</v>
      </c>
      <c r="D58" s="70">
        <f t="shared" ref="D58:J58" si="0">SUM(D5:D57)</f>
        <v>91542.140000000014</v>
      </c>
      <c r="E58" s="70">
        <f t="shared" si="0"/>
        <v>101394.23</v>
      </c>
      <c r="F58" s="70">
        <f t="shared" si="0"/>
        <v>105420</v>
      </c>
      <c r="G58" s="9">
        <f t="shared" si="0"/>
        <v>100920</v>
      </c>
      <c r="H58" s="98">
        <f t="shared" si="0"/>
        <v>119460</v>
      </c>
      <c r="I58" s="9">
        <f t="shared" si="0"/>
        <v>110450</v>
      </c>
      <c r="J58" s="9">
        <f t="shared" si="0"/>
        <v>109810</v>
      </c>
    </row>
    <row r="59" spans="1:12" ht="22.5" customHeight="1" thickBot="1" x14ac:dyDescent="0.35">
      <c r="A59" s="115"/>
      <c r="B59" s="16" t="s">
        <v>38</v>
      </c>
      <c r="C59" s="24" t="s">
        <v>66</v>
      </c>
      <c r="D59" s="68"/>
      <c r="E59" s="68"/>
      <c r="F59" s="68"/>
      <c r="G59" s="13"/>
      <c r="H59" s="96"/>
      <c r="I59" s="13"/>
      <c r="J59" s="13"/>
    </row>
    <row r="60" spans="1:12" ht="22.5" customHeight="1" thickBot="1" x14ac:dyDescent="0.35">
      <c r="A60" s="113">
        <v>41</v>
      </c>
      <c r="B60" s="1">
        <v>637005</v>
      </c>
      <c r="C60" s="25" t="s">
        <v>89</v>
      </c>
      <c r="D60" s="62">
        <v>840</v>
      </c>
      <c r="E60" s="62">
        <v>840</v>
      </c>
      <c r="F60" s="62">
        <v>860</v>
      </c>
      <c r="G60" s="13">
        <v>860</v>
      </c>
      <c r="H60" s="101">
        <v>860</v>
      </c>
      <c r="I60" s="13">
        <v>860</v>
      </c>
      <c r="J60" s="13">
        <v>860</v>
      </c>
      <c r="L60" s="87"/>
    </row>
    <row r="61" spans="1:12" ht="22.5" customHeight="1" thickBot="1" x14ac:dyDescent="0.35">
      <c r="A61" s="113">
        <v>41</v>
      </c>
      <c r="B61" s="1">
        <v>637012</v>
      </c>
      <c r="C61" s="25" t="s">
        <v>90</v>
      </c>
      <c r="D61" s="62">
        <v>471.49</v>
      </c>
      <c r="E61" s="62">
        <v>473.49</v>
      </c>
      <c r="F61" s="62">
        <v>350</v>
      </c>
      <c r="G61" s="13">
        <v>470</v>
      </c>
      <c r="H61" s="101">
        <v>470</v>
      </c>
      <c r="I61" s="13">
        <v>470</v>
      </c>
      <c r="J61" s="13">
        <v>470</v>
      </c>
      <c r="L61" s="87"/>
    </row>
    <row r="62" spans="1:12" ht="22.5" customHeight="1" thickBot="1" x14ac:dyDescent="0.35">
      <c r="A62" s="114"/>
      <c r="B62" s="7"/>
      <c r="C62" s="27" t="s">
        <v>104</v>
      </c>
      <c r="D62" s="70">
        <f t="shared" ref="D62:J62" si="1">SUM(D60:D61)</f>
        <v>1311.49</v>
      </c>
      <c r="E62" s="70">
        <f t="shared" ref="E62:F62" si="2">SUM(E60:E61)</f>
        <v>1313.49</v>
      </c>
      <c r="F62" s="70">
        <f t="shared" si="2"/>
        <v>1210</v>
      </c>
      <c r="G62" s="9">
        <f t="shared" si="1"/>
        <v>1330</v>
      </c>
      <c r="H62" s="98">
        <f t="shared" si="1"/>
        <v>1330</v>
      </c>
      <c r="I62" s="9">
        <f t="shared" si="1"/>
        <v>1330</v>
      </c>
      <c r="J62" s="9">
        <f t="shared" si="1"/>
        <v>1330</v>
      </c>
    </row>
    <row r="63" spans="1:12" ht="22.5" customHeight="1" thickBot="1" x14ac:dyDescent="0.35">
      <c r="A63" s="115"/>
      <c r="B63" s="16" t="s">
        <v>43</v>
      </c>
      <c r="C63" s="24" t="s">
        <v>21</v>
      </c>
      <c r="D63" s="68"/>
      <c r="E63" s="68"/>
      <c r="F63" s="68"/>
      <c r="G63" s="5"/>
      <c r="H63" s="96"/>
      <c r="I63" s="5"/>
      <c r="J63" s="5"/>
    </row>
    <row r="64" spans="1:12" ht="22.5" customHeight="1" thickBot="1" x14ac:dyDescent="0.35">
      <c r="A64" s="113">
        <v>41</v>
      </c>
      <c r="B64" s="1">
        <v>637005</v>
      </c>
      <c r="C64" s="25" t="s">
        <v>91</v>
      </c>
      <c r="D64" s="62">
        <v>161.5</v>
      </c>
      <c r="E64" s="125">
        <v>120</v>
      </c>
      <c r="F64" s="125">
        <v>150</v>
      </c>
      <c r="G64" s="126">
        <v>350</v>
      </c>
      <c r="H64" s="101">
        <v>350</v>
      </c>
      <c r="I64" s="5">
        <v>350</v>
      </c>
      <c r="J64" s="5">
        <v>400</v>
      </c>
      <c r="L64" s="88"/>
    </row>
    <row r="65" spans="1:12" ht="22.5" customHeight="1" thickBot="1" x14ac:dyDescent="0.35">
      <c r="A65" s="116"/>
      <c r="B65" s="28"/>
      <c r="C65" s="32" t="s">
        <v>26</v>
      </c>
      <c r="D65" s="67">
        <f t="shared" ref="D65:G65" si="3">SUM(D64)</f>
        <v>161.5</v>
      </c>
      <c r="E65" s="67">
        <f>SUM(E64)</f>
        <v>120</v>
      </c>
      <c r="F65" s="67">
        <f t="shared" si="3"/>
        <v>150</v>
      </c>
      <c r="G65" s="33">
        <f t="shared" si="3"/>
        <v>350</v>
      </c>
      <c r="H65" s="99">
        <f t="shared" ref="H65:J65" si="4">SUM(H64)</f>
        <v>350</v>
      </c>
      <c r="I65" s="33">
        <f t="shared" si="4"/>
        <v>350</v>
      </c>
      <c r="J65" s="33">
        <f t="shared" si="4"/>
        <v>400</v>
      </c>
      <c r="L65" s="21"/>
    </row>
    <row r="66" spans="1:12" ht="22.5" customHeight="1" thickBot="1" x14ac:dyDescent="0.35">
      <c r="A66" s="112"/>
      <c r="B66" s="22" t="s">
        <v>137</v>
      </c>
      <c r="C66" s="24" t="s">
        <v>138</v>
      </c>
      <c r="D66" s="68"/>
      <c r="E66" s="68"/>
      <c r="F66" s="68"/>
      <c r="G66" s="6"/>
      <c r="H66" s="96"/>
      <c r="I66" s="6"/>
      <c r="J66" s="6"/>
    </row>
    <row r="67" spans="1:12" ht="22.5" customHeight="1" thickBot="1" x14ac:dyDescent="0.35">
      <c r="A67" s="113">
        <v>41</v>
      </c>
      <c r="B67" s="1">
        <v>633005</v>
      </c>
      <c r="C67" s="25" t="s">
        <v>143</v>
      </c>
      <c r="D67" s="62">
        <v>0</v>
      </c>
      <c r="E67" s="125">
        <v>0</v>
      </c>
      <c r="F67" s="125">
        <v>0</v>
      </c>
      <c r="G67" s="5">
        <v>0</v>
      </c>
      <c r="H67" s="101">
        <v>0</v>
      </c>
      <c r="I67" s="5">
        <v>950</v>
      </c>
      <c r="J67" s="5">
        <v>0</v>
      </c>
    </row>
    <row r="68" spans="1:12" s="86" customFormat="1" ht="22.5" customHeight="1" thickBot="1" x14ac:dyDescent="0.35">
      <c r="A68" s="114"/>
      <c r="B68" s="7"/>
      <c r="C68" s="27" t="s">
        <v>139</v>
      </c>
      <c r="D68" s="52">
        <f t="shared" ref="D68:G68" si="5">SUM(D67)</f>
        <v>0</v>
      </c>
      <c r="E68" s="52">
        <f>SUM(E67)</f>
        <v>0</v>
      </c>
      <c r="F68" s="52">
        <f>SUM(F67)</f>
        <v>0</v>
      </c>
      <c r="G68" s="9">
        <f t="shared" si="5"/>
        <v>0</v>
      </c>
      <c r="H68" s="97">
        <f t="shared" ref="H68:J68" si="6">SUM(H67)</f>
        <v>0</v>
      </c>
      <c r="I68" s="9">
        <f t="shared" si="6"/>
        <v>950</v>
      </c>
      <c r="J68" s="9">
        <f t="shared" si="6"/>
        <v>0</v>
      </c>
    </row>
    <row r="69" spans="1:12" ht="22.5" customHeight="1" thickBot="1" x14ac:dyDescent="0.35">
      <c r="A69" s="112"/>
      <c r="B69" s="22" t="s">
        <v>67</v>
      </c>
      <c r="C69" s="24" t="s">
        <v>77</v>
      </c>
      <c r="D69" s="68"/>
      <c r="E69" s="68"/>
      <c r="F69" s="68"/>
      <c r="G69" s="5"/>
      <c r="H69" s="96"/>
      <c r="I69" s="5"/>
      <c r="J69" s="5"/>
    </row>
    <row r="70" spans="1:12" ht="22.5" customHeight="1" thickBot="1" x14ac:dyDescent="0.35">
      <c r="A70" s="113">
        <v>41</v>
      </c>
      <c r="B70" s="1">
        <v>633006</v>
      </c>
      <c r="C70" s="25" t="s">
        <v>34</v>
      </c>
      <c r="D70" s="62">
        <v>0</v>
      </c>
      <c r="E70" s="62">
        <v>582.71</v>
      </c>
      <c r="F70" s="62">
        <v>0</v>
      </c>
      <c r="G70" s="5">
        <v>0</v>
      </c>
      <c r="H70" s="101">
        <v>0</v>
      </c>
      <c r="I70" s="5">
        <v>1200</v>
      </c>
      <c r="J70" s="5">
        <v>0</v>
      </c>
    </row>
    <row r="71" spans="1:12" ht="22.5" customHeight="1" thickBot="1" x14ac:dyDescent="0.35">
      <c r="A71" s="114"/>
      <c r="B71" s="7"/>
      <c r="C71" s="27" t="s">
        <v>76</v>
      </c>
      <c r="D71" s="70">
        <f t="shared" ref="D71:J71" si="7">SUM(D70:D70)</f>
        <v>0</v>
      </c>
      <c r="E71" s="70">
        <f t="shared" si="7"/>
        <v>582.71</v>
      </c>
      <c r="F71" s="70">
        <f t="shared" si="7"/>
        <v>0</v>
      </c>
      <c r="G71" s="9">
        <f t="shared" si="7"/>
        <v>0</v>
      </c>
      <c r="H71" s="98">
        <f t="shared" si="7"/>
        <v>0</v>
      </c>
      <c r="I71" s="9">
        <f t="shared" si="7"/>
        <v>1200</v>
      </c>
      <c r="J71" s="9">
        <f t="shared" si="7"/>
        <v>0</v>
      </c>
    </row>
    <row r="72" spans="1:12" ht="22.5" customHeight="1" thickBot="1" x14ac:dyDescent="0.35">
      <c r="A72" s="115"/>
      <c r="B72" s="16" t="s">
        <v>39</v>
      </c>
      <c r="C72" s="24" t="s">
        <v>22</v>
      </c>
      <c r="D72" s="68"/>
      <c r="E72" s="68"/>
      <c r="F72" s="68"/>
      <c r="G72" s="5"/>
      <c r="H72" s="96"/>
      <c r="I72" s="5"/>
      <c r="J72" s="5"/>
    </row>
    <row r="73" spans="1:12" ht="22.5" customHeight="1" thickBot="1" x14ac:dyDescent="0.35">
      <c r="A73" s="113">
        <v>41</v>
      </c>
      <c r="B73" s="1">
        <v>633006</v>
      </c>
      <c r="C73" s="25" t="s">
        <v>92</v>
      </c>
      <c r="D73" s="62">
        <v>973</v>
      </c>
      <c r="E73" s="62">
        <v>0</v>
      </c>
      <c r="F73" s="62">
        <v>0</v>
      </c>
      <c r="G73" s="5">
        <v>0</v>
      </c>
      <c r="H73" s="101">
        <v>0</v>
      </c>
      <c r="I73" s="5">
        <v>0</v>
      </c>
      <c r="J73" s="5">
        <v>2000</v>
      </c>
    </row>
    <row r="74" spans="1:12" ht="22.5" customHeight="1" thickBot="1" x14ac:dyDescent="0.35">
      <c r="A74" s="113">
        <v>41</v>
      </c>
      <c r="B74" s="1">
        <v>637004</v>
      </c>
      <c r="C74" s="25" t="s">
        <v>93</v>
      </c>
      <c r="D74" s="62">
        <v>9563.31</v>
      </c>
      <c r="E74" s="62">
        <v>10988.71</v>
      </c>
      <c r="F74" s="62">
        <v>13000</v>
      </c>
      <c r="G74" s="5">
        <v>9500</v>
      </c>
      <c r="H74" s="101">
        <v>11500</v>
      </c>
      <c r="I74" s="5">
        <v>13000</v>
      </c>
      <c r="J74" s="5">
        <v>14000</v>
      </c>
    </row>
    <row r="75" spans="1:12" ht="22.5" customHeight="1" thickBot="1" x14ac:dyDescent="0.35">
      <c r="A75" s="114"/>
      <c r="B75" s="7"/>
      <c r="C75" s="27" t="s">
        <v>27</v>
      </c>
      <c r="D75" s="52">
        <f t="shared" ref="D75:J75" si="8">SUM(D73:D74)</f>
        <v>10536.31</v>
      </c>
      <c r="E75" s="52">
        <f>SUM(E73:E74)</f>
        <v>10988.71</v>
      </c>
      <c r="F75" s="52">
        <f t="shared" si="8"/>
        <v>13000</v>
      </c>
      <c r="G75" s="9">
        <f t="shared" si="8"/>
        <v>9500</v>
      </c>
      <c r="H75" s="97">
        <f t="shared" si="8"/>
        <v>11500</v>
      </c>
      <c r="I75" s="36">
        <f t="shared" si="8"/>
        <v>13000</v>
      </c>
      <c r="J75" s="36">
        <f t="shared" si="8"/>
        <v>16000</v>
      </c>
    </row>
    <row r="76" spans="1:12" ht="15.75" customHeight="1" x14ac:dyDescent="0.3">
      <c r="A76" s="181"/>
      <c r="B76" s="163" t="s">
        <v>0</v>
      </c>
      <c r="C76" s="169" t="s">
        <v>108</v>
      </c>
      <c r="D76" s="175" t="s">
        <v>171</v>
      </c>
      <c r="E76" s="175" t="s">
        <v>181</v>
      </c>
      <c r="F76" s="175" t="s">
        <v>153</v>
      </c>
      <c r="G76" s="175" t="s">
        <v>185</v>
      </c>
      <c r="H76" s="175" t="s">
        <v>165</v>
      </c>
      <c r="I76" s="175" t="s">
        <v>172</v>
      </c>
      <c r="J76" s="175" t="s">
        <v>184</v>
      </c>
    </row>
    <row r="77" spans="1:12" ht="0.75" customHeight="1" x14ac:dyDescent="0.3">
      <c r="A77" s="182"/>
      <c r="B77" s="164"/>
      <c r="C77" s="170"/>
      <c r="D77" s="176"/>
      <c r="E77" s="176"/>
      <c r="F77" s="176"/>
      <c r="G77" s="176"/>
      <c r="H77" s="176"/>
      <c r="I77" s="176"/>
      <c r="J77" s="176"/>
    </row>
    <row r="78" spans="1:12" ht="28.95" customHeight="1" thickBot="1" x14ac:dyDescent="0.35">
      <c r="A78" s="183"/>
      <c r="B78" s="165"/>
      <c r="C78" s="171"/>
      <c r="D78" s="177"/>
      <c r="E78" s="177"/>
      <c r="F78" s="177"/>
      <c r="G78" s="177"/>
      <c r="H78" s="177"/>
      <c r="I78" s="177"/>
      <c r="J78" s="177"/>
    </row>
    <row r="79" spans="1:12" s="63" customFormat="1" ht="22.5" customHeight="1" thickBot="1" x14ac:dyDescent="0.35">
      <c r="A79" s="112"/>
      <c r="B79" s="127" t="s">
        <v>191</v>
      </c>
      <c r="C79" s="24" t="s">
        <v>192</v>
      </c>
      <c r="D79" s="68"/>
      <c r="E79" s="68"/>
      <c r="F79" s="68"/>
      <c r="G79" s="6"/>
      <c r="H79" s="96"/>
      <c r="I79" s="6"/>
      <c r="J79" s="6"/>
    </row>
    <row r="80" spans="1:12" s="129" customFormat="1" ht="22.5" customHeight="1" thickBot="1" x14ac:dyDescent="0.35">
      <c r="A80" s="143">
        <v>41</v>
      </c>
      <c r="B80" s="149">
        <v>651003</v>
      </c>
      <c r="C80" s="128" t="s">
        <v>206</v>
      </c>
      <c r="D80" s="125">
        <v>0</v>
      </c>
      <c r="E80" s="125">
        <v>0</v>
      </c>
      <c r="F80" s="125">
        <v>0</v>
      </c>
      <c r="G80" s="126">
        <v>0</v>
      </c>
      <c r="H80" s="151">
        <v>47</v>
      </c>
      <c r="I80" s="152">
        <v>44</v>
      </c>
      <c r="J80" s="152">
        <v>41</v>
      </c>
    </row>
    <row r="81" spans="1:10" s="129" customFormat="1" ht="22.5" customHeight="1" thickBot="1" x14ac:dyDescent="0.35">
      <c r="A81" s="150">
        <v>41</v>
      </c>
      <c r="B81" s="149">
        <v>651003</v>
      </c>
      <c r="C81" s="128" t="s">
        <v>207</v>
      </c>
      <c r="D81" s="125">
        <v>0</v>
      </c>
      <c r="E81" s="125">
        <v>0</v>
      </c>
      <c r="F81" s="125">
        <v>0</v>
      </c>
      <c r="G81" s="126">
        <v>0</v>
      </c>
      <c r="H81" s="151">
        <v>521</v>
      </c>
      <c r="I81" s="152">
        <v>485</v>
      </c>
      <c r="J81" s="152">
        <v>449</v>
      </c>
    </row>
    <row r="82" spans="1:10" s="64" customFormat="1" ht="22.5" customHeight="1" thickBot="1" x14ac:dyDescent="0.35">
      <c r="A82" s="144">
        <v>41</v>
      </c>
      <c r="B82" s="1">
        <v>637005</v>
      </c>
      <c r="C82" s="25" t="s">
        <v>91</v>
      </c>
      <c r="D82" s="62">
        <v>0</v>
      </c>
      <c r="E82" s="62">
        <v>0</v>
      </c>
      <c r="F82" s="62">
        <v>0</v>
      </c>
      <c r="G82" s="5">
        <v>1291</v>
      </c>
      <c r="H82" s="101">
        <v>0</v>
      </c>
      <c r="I82" s="5">
        <v>0</v>
      </c>
      <c r="J82" s="5">
        <v>0</v>
      </c>
    </row>
    <row r="83" spans="1:10" s="38" customFormat="1" ht="22.5" customHeight="1" thickBot="1" x14ac:dyDescent="0.35">
      <c r="A83" s="145"/>
      <c r="B83" s="22"/>
      <c r="C83" s="27" t="s">
        <v>193</v>
      </c>
      <c r="D83" s="68">
        <f t="shared" ref="D83:I83" si="9">SUM(D80:D82)</f>
        <v>0</v>
      </c>
      <c r="E83" s="68">
        <f t="shared" si="9"/>
        <v>0</v>
      </c>
      <c r="F83" s="68">
        <f t="shared" si="9"/>
        <v>0</v>
      </c>
      <c r="G83" s="6">
        <f t="shared" si="9"/>
        <v>1291</v>
      </c>
      <c r="H83" s="96">
        <f t="shared" si="9"/>
        <v>568</v>
      </c>
      <c r="I83" s="6">
        <f t="shared" si="9"/>
        <v>529</v>
      </c>
      <c r="J83" s="6">
        <f>SUM(J80:J82)</f>
        <v>490</v>
      </c>
    </row>
    <row r="84" spans="1:10" s="63" customFormat="1" ht="22.5" customHeight="1" thickBot="1" x14ac:dyDescent="0.35">
      <c r="A84" s="112"/>
      <c r="B84" s="22" t="s">
        <v>110</v>
      </c>
      <c r="C84" s="24" t="s">
        <v>109</v>
      </c>
      <c r="D84" s="68"/>
      <c r="E84" s="68"/>
      <c r="F84" s="68"/>
      <c r="G84" s="6"/>
      <c r="H84" s="96"/>
      <c r="I84" s="6"/>
      <c r="J84" s="6"/>
    </row>
    <row r="85" spans="1:10" s="64" customFormat="1" ht="22.5" customHeight="1" thickBot="1" x14ac:dyDescent="0.35">
      <c r="A85" s="113">
        <v>46</v>
      </c>
      <c r="B85" s="1">
        <v>633006</v>
      </c>
      <c r="C85" s="25" t="s">
        <v>176</v>
      </c>
      <c r="D85" s="62">
        <v>0</v>
      </c>
      <c r="E85" s="62">
        <v>0</v>
      </c>
      <c r="F85" s="62">
        <v>1000</v>
      </c>
      <c r="G85" s="5">
        <v>0</v>
      </c>
      <c r="H85" s="101">
        <v>0</v>
      </c>
      <c r="I85" s="5">
        <v>1000</v>
      </c>
      <c r="J85" s="5">
        <v>0</v>
      </c>
    </row>
    <row r="86" spans="1:10" s="64" customFormat="1" ht="22.5" customHeight="1" thickBot="1" x14ac:dyDescent="0.35">
      <c r="A86" s="113">
        <v>46</v>
      </c>
      <c r="B86" s="1">
        <v>637004</v>
      </c>
      <c r="C86" s="25" t="s">
        <v>118</v>
      </c>
      <c r="D86" s="62">
        <v>0</v>
      </c>
      <c r="E86" s="62">
        <v>0</v>
      </c>
      <c r="F86" s="62">
        <v>0</v>
      </c>
      <c r="G86" s="5">
        <v>345</v>
      </c>
      <c r="H86" s="101">
        <v>0</v>
      </c>
      <c r="I86" s="5">
        <v>0</v>
      </c>
      <c r="J86" s="5">
        <v>0</v>
      </c>
    </row>
    <row r="87" spans="1:10" s="38" customFormat="1" ht="22.5" customHeight="1" thickBot="1" x14ac:dyDescent="0.35">
      <c r="A87" s="112"/>
      <c r="B87" s="22"/>
      <c r="C87" s="27" t="s">
        <v>111</v>
      </c>
      <c r="D87" s="68">
        <f t="shared" ref="D87:F87" si="10">SUM(D85+D86)</f>
        <v>0</v>
      </c>
      <c r="E87" s="68">
        <f t="shared" si="10"/>
        <v>0</v>
      </c>
      <c r="F87" s="68">
        <f t="shared" si="10"/>
        <v>1000</v>
      </c>
      <c r="G87" s="6">
        <f>SUM(G85+G86)</f>
        <v>345</v>
      </c>
      <c r="H87" s="96">
        <f>SUM(H85+H86)</f>
        <v>0</v>
      </c>
      <c r="I87" s="6">
        <f t="shared" ref="I87:J87" si="11">SUM(I85+I86)</f>
        <v>1000</v>
      </c>
      <c r="J87" s="6">
        <f t="shared" si="11"/>
        <v>0</v>
      </c>
    </row>
    <row r="88" spans="1:10" ht="22.5" customHeight="1" thickBot="1" x14ac:dyDescent="0.35">
      <c r="A88" s="115"/>
      <c r="B88" s="16" t="s">
        <v>33</v>
      </c>
      <c r="C88" s="24" t="s">
        <v>23</v>
      </c>
      <c r="D88" s="68"/>
      <c r="E88" s="68"/>
      <c r="F88" s="68"/>
      <c r="G88" s="5"/>
      <c r="H88" s="96"/>
      <c r="I88" s="5"/>
      <c r="J88" s="5"/>
    </row>
    <row r="89" spans="1:10" ht="22.5" customHeight="1" thickBot="1" x14ac:dyDescent="0.35">
      <c r="A89" s="113">
        <v>41</v>
      </c>
      <c r="B89" s="1">
        <v>633006</v>
      </c>
      <c r="C89" s="25" t="s">
        <v>95</v>
      </c>
      <c r="D89" s="62">
        <v>794.96</v>
      </c>
      <c r="E89" s="62">
        <v>1636.98</v>
      </c>
      <c r="F89" s="62">
        <v>2200</v>
      </c>
      <c r="G89" s="5">
        <v>1800</v>
      </c>
      <c r="H89" s="101">
        <v>2000</v>
      </c>
      <c r="I89" s="5">
        <v>2300</v>
      </c>
      <c r="J89" s="5">
        <v>2200</v>
      </c>
    </row>
    <row r="90" spans="1:10" ht="22.5" customHeight="1" thickBot="1" x14ac:dyDescent="0.35">
      <c r="A90" s="113">
        <v>46</v>
      </c>
      <c r="B90" s="1">
        <v>633006</v>
      </c>
      <c r="C90" s="25" t="s">
        <v>177</v>
      </c>
      <c r="D90" s="62">
        <v>0</v>
      </c>
      <c r="E90" s="62">
        <v>0</v>
      </c>
      <c r="F90" s="62">
        <v>1500</v>
      </c>
      <c r="G90" s="5">
        <v>0</v>
      </c>
      <c r="H90" s="101">
        <v>0</v>
      </c>
      <c r="I90" s="5">
        <v>0</v>
      </c>
      <c r="J90" s="5">
        <v>0</v>
      </c>
    </row>
    <row r="91" spans="1:10" ht="22.5" customHeight="1" thickBot="1" x14ac:dyDescent="0.35">
      <c r="A91" s="113">
        <v>41</v>
      </c>
      <c r="B91" s="1">
        <v>633010</v>
      </c>
      <c r="C91" s="25" t="s">
        <v>96</v>
      </c>
      <c r="D91" s="62">
        <v>55.2</v>
      </c>
      <c r="E91" s="62">
        <v>0</v>
      </c>
      <c r="F91" s="62">
        <v>100</v>
      </c>
      <c r="G91" s="5">
        <v>100</v>
      </c>
      <c r="H91" s="101">
        <v>100</v>
      </c>
      <c r="I91" s="5">
        <v>100</v>
      </c>
      <c r="J91" s="5">
        <v>70</v>
      </c>
    </row>
    <row r="92" spans="1:10" ht="22.5" customHeight="1" thickBot="1" x14ac:dyDescent="0.35">
      <c r="A92" s="113">
        <v>41</v>
      </c>
      <c r="B92" s="1">
        <v>633015</v>
      </c>
      <c r="C92" s="25" t="s">
        <v>94</v>
      </c>
      <c r="D92" s="62">
        <v>501.94</v>
      </c>
      <c r="E92" s="62">
        <v>681.4</v>
      </c>
      <c r="F92" s="62">
        <v>800</v>
      </c>
      <c r="G92" s="5">
        <v>480</v>
      </c>
      <c r="H92" s="101">
        <v>500</v>
      </c>
      <c r="I92" s="5">
        <v>600</v>
      </c>
      <c r="J92" s="5">
        <v>700</v>
      </c>
    </row>
    <row r="93" spans="1:10" ht="22.5" customHeight="1" thickBot="1" x14ac:dyDescent="0.35">
      <c r="A93" s="113">
        <v>41</v>
      </c>
      <c r="B93" s="1">
        <v>635004</v>
      </c>
      <c r="C93" s="25" t="s">
        <v>114</v>
      </c>
      <c r="D93" s="62">
        <v>446.68</v>
      </c>
      <c r="E93" s="62">
        <v>175.1</v>
      </c>
      <c r="F93" s="62">
        <v>470</v>
      </c>
      <c r="G93" s="5">
        <v>2300</v>
      </c>
      <c r="H93" s="101">
        <v>400</v>
      </c>
      <c r="I93" s="5">
        <v>500</v>
      </c>
      <c r="J93" s="5">
        <v>2100</v>
      </c>
    </row>
    <row r="94" spans="1:10" ht="22.5" customHeight="1" thickBot="1" x14ac:dyDescent="0.35">
      <c r="A94" s="113">
        <v>41</v>
      </c>
      <c r="B94" s="1">
        <v>635006</v>
      </c>
      <c r="C94" s="25" t="s">
        <v>166</v>
      </c>
      <c r="D94" s="62">
        <v>8100</v>
      </c>
      <c r="E94" s="62">
        <v>0</v>
      </c>
      <c r="F94" s="62">
        <v>0</v>
      </c>
      <c r="G94" s="5">
        <v>0</v>
      </c>
      <c r="H94" s="101">
        <v>0</v>
      </c>
      <c r="I94" s="5">
        <v>1000</v>
      </c>
      <c r="J94" s="5">
        <v>0</v>
      </c>
    </row>
    <row r="95" spans="1:10" ht="22.5" customHeight="1" thickBot="1" x14ac:dyDescent="0.35">
      <c r="A95" s="113">
        <v>41</v>
      </c>
      <c r="B95" s="1">
        <v>633004</v>
      </c>
      <c r="C95" s="25" t="s">
        <v>160</v>
      </c>
      <c r="D95" s="62">
        <v>0</v>
      </c>
      <c r="E95" s="62">
        <v>0</v>
      </c>
      <c r="F95" s="62">
        <v>0</v>
      </c>
      <c r="G95" s="5">
        <v>0</v>
      </c>
      <c r="H95" s="101">
        <v>0</v>
      </c>
      <c r="I95" s="5">
        <v>0</v>
      </c>
      <c r="J95" s="5">
        <v>0</v>
      </c>
    </row>
    <row r="96" spans="1:10" ht="22.5" customHeight="1" thickBot="1" x14ac:dyDescent="0.35">
      <c r="A96" s="113">
        <v>41</v>
      </c>
      <c r="B96" s="1">
        <v>637004</v>
      </c>
      <c r="C96" s="25" t="s">
        <v>118</v>
      </c>
      <c r="D96" s="62">
        <v>0</v>
      </c>
      <c r="E96" s="62">
        <v>109.44</v>
      </c>
      <c r="F96" s="62">
        <v>0</v>
      </c>
      <c r="G96" s="5">
        <v>0</v>
      </c>
      <c r="H96" s="101">
        <v>0</v>
      </c>
      <c r="I96" s="5">
        <v>0</v>
      </c>
      <c r="J96" s="5">
        <v>0</v>
      </c>
    </row>
    <row r="97" spans="1:10" ht="22.5" customHeight="1" thickBot="1" x14ac:dyDescent="0.35">
      <c r="A97" s="113">
        <v>41</v>
      </c>
      <c r="B97" s="1">
        <v>637027</v>
      </c>
      <c r="C97" s="25" t="s">
        <v>129</v>
      </c>
      <c r="D97" s="62">
        <v>2800</v>
      </c>
      <c r="E97" s="62">
        <v>2400</v>
      </c>
      <c r="F97" s="62">
        <v>2400</v>
      </c>
      <c r="G97" s="5">
        <v>2400</v>
      </c>
      <c r="H97" s="101">
        <v>2400</v>
      </c>
      <c r="I97" s="5">
        <v>2400</v>
      </c>
      <c r="J97" s="5">
        <v>2400</v>
      </c>
    </row>
    <row r="98" spans="1:10" s="11" customFormat="1" ht="22.5" customHeight="1" thickBot="1" x14ac:dyDescent="0.35">
      <c r="A98" s="114"/>
      <c r="B98" s="7"/>
      <c r="C98" s="27" t="s">
        <v>28</v>
      </c>
      <c r="D98" s="70">
        <f t="shared" ref="D98:J98" si="12">SUM(D89:D97)</f>
        <v>12698.78</v>
      </c>
      <c r="E98" s="70">
        <f t="shared" ref="E98:F98" si="13">SUM(E89:E97)</f>
        <v>5002.92</v>
      </c>
      <c r="F98" s="70">
        <f t="shared" si="13"/>
        <v>7470</v>
      </c>
      <c r="G98" s="9">
        <f t="shared" si="12"/>
        <v>7080</v>
      </c>
      <c r="H98" s="98">
        <f t="shared" si="12"/>
        <v>5400</v>
      </c>
      <c r="I98" s="9">
        <f t="shared" si="12"/>
        <v>6900</v>
      </c>
      <c r="J98" s="9">
        <f t="shared" si="12"/>
        <v>7470</v>
      </c>
    </row>
    <row r="99" spans="1:10" ht="22.5" customHeight="1" thickBot="1" x14ac:dyDescent="0.35">
      <c r="A99" s="115"/>
      <c r="B99" s="16" t="s">
        <v>44</v>
      </c>
      <c r="C99" s="24" t="s">
        <v>45</v>
      </c>
      <c r="D99" s="68"/>
      <c r="E99" s="68"/>
      <c r="F99" s="68"/>
      <c r="G99" s="5"/>
      <c r="H99" s="96"/>
      <c r="I99" s="5"/>
      <c r="J99" s="5"/>
    </row>
    <row r="100" spans="1:10" ht="22.5" customHeight="1" thickBot="1" x14ac:dyDescent="0.35">
      <c r="A100" s="113">
        <v>41</v>
      </c>
      <c r="B100" s="1">
        <v>633004</v>
      </c>
      <c r="C100" s="25" t="s">
        <v>97</v>
      </c>
      <c r="D100" s="62">
        <v>407.42</v>
      </c>
      <c r="E100" s="62">
        <v>0</v>
      </c>
      <c r="F100" s="62">
        <v>500</v>
      </c>
      <c r="G100" s="5">
        <v>510</v>
      </c>
      <c r="H100" s="101">
        <v>2500</v>
      </c>
      <c r="I100" s="5">
        <v>0</v>
      </c>
      <c r="J100" s="5">
        <v>1000</v>
      </c>
    </row>
    <row r="101" spans="1:10" ht="22.5" customHeight="1" thickBot="1" x14ac:dyDescent="0.35">
      <c r="A101" s="114"/>
      <c r="B101" s="7"/>
      <c r="C101" s="27" t="s">
        <v>46</v>
      </c>
      <c r="D101" s="52">
        <f t="shared" ref="D101:G101" si="14">SUM(D100)</f>
        <v>407.42</v>
      </c>
      <c r="E101" s="52">
        <f>SUM(E100)</f>
        <v>0</v>
      </c>
      <c r="F101" s="52">
        <f t="shared" si="14"/>
        <v>500</v>
      </c>
      <c r="G101" s="9">
        <f t="shared" si="14"/>
        <v>510</v>
      </c>
      <c r="H101" s="97">
        <f t="shared" ref="H101:J101" si="15">SUM(H100)</f>
        <v>2500</v>
      </c>
      <c r="I101" s="9">
        <f t="shared" si="15"/>
        <v>0</v>
      </c>
      <c r="J101" s="9">
        <f t="shared" si="15"/>
        <v>1000</v>
      </c>
    </row>
    <row r="102" spans="1:10" ht="15.75" customHeight="1" x14ac:dyDescent="0.3">
      <c r="A102" s="181"/>
      <c r="B102" s="163" t="s">
        <v>0</v>
      </c>
      <c r="C102" s="169" t="s">
        <v>108</v>
      </c>
      <c r="D102" s="175" t="s">
        <v>171</v>
      </c>
      <c r="E102" s="175" t="s">
        <v>181</v>
      </c>
      <c r="F102" s="175" t="s">
        <v>153</v>
      </c>
      <c r="G102" s="175" t="s">
        <v>185</v>
      </c>
      <c r="H102" s="175" t="s">
        <v>165</v>
      </c>
      <c r="I102" s="175" t="s">
        <v>172</v>
      </c>
      <c r="J102" s="175" t="s">
        <v>184</v>
      </c>
    </row>
    <row r="103" spans="1:10" ht="0.75" customHeight="1" x14ac:dyDescent="0.3">
      <c r="A103" s="182"/>
      <c r="B103" s="164"/>
      <c r="C103" s="170"/>
      <c r="D103" s="176"/>
      <c r="E103" s="176"/>
      <c r="F103" s="176"/>
      <c r="G103" s="176"/>
      <c r="H103" s="176"/>
      <c r="I103" s="176"/>
      <c r="J103" s="176"/>
    </row>
    <row r="104" spans="1:10" ht="28.95" customHeight="1" thickBot="1" x14ac:dyDescent="0.35">
      <c r="A104" s="183"/>
      <c r="B104" s="165"/>
      <c r="C104" s="171"/>
      <c r="D104" s="177"/>
      <c r="E104" s="177"/>
      <c r="F104" s="177"/>
      <c r="G104" s="177"/>
      <c r="H104" s="177"/>
      <c r="I104" s="177"/>
      <c r="J104" s="177"/>
    </row>
    <row r="105" spans="1:10" ht="22.5" customHeight="1" thickBot="1" x14ac:dyDescent="0.35">
      <c r="A105" s="115"/>
      <c r="B105" s="16" t="s">
        <v>40</v>
      </c>
      <c r="C105" s="24" t="s">
        <v>24</v>
      </c>
      <c r="D105" s="68"/>
      <c r="E105" s="68"/>
      <c r="F105" s="68"/>
      <c r="G105" s="5"/>
      <c r="H105" s="96"/>
      <c r="I105" s="5"/>
      <c r="J105" s="5"/>
    </row>
    <row r="106" spans="1:10" ht="22.5" customHeight="1" thickBot="1" x14ac:dyDescent="0.35">
      <c r="A106" s="113">
        <v>41</v>
      </c>
      <c r="B106" s="1">
        <v>632001</v>
      </c>
      <c r="C106" s="25" t="s">
        <v>82</v>
      </c>
      <c r="D106" s="62">
        <v>1274.3399999999999</v>
      </c>
      <c r="E106" s="62">
        <v>1540.31</v>
      </c>
      <c r="F106" s="62">
        <v>2000</v>
      </c>
      <c r="G106" s="5">
        <v>1300</v>
      </c>
      <c r="H106" s="101">
        <v>1500</v>
      </c>
      <c r="I106" s="5">
        <v>1600</v>
      </c>
      <c r="J106" s="5">
        <v>1600</v>
      </c>
    </row>
    <row r="107" spans="1:10" ht="22.5" customHeight="1" thickBot="1" x14ac:dyDescent="0.35">
      <c r="A107" s="113">
        <v>41</v>
      </c>
      <c r="B107" s="1">
        <v>635004</v>
      </c>
      <c r="C107" s="25" t="s">
        <v>25</v>
      </c>
      <c r="D107" s="62">
        <v>0</v>
      </c>
      <c r="E107" s="62">
        <v>141.4</v>
      </c>
      <c r="F107" s="62">
        <v>200</v>
      </c>
      <c r="G107" s="5">
        <v>0</v>
      </c>
      <c r="H107" s="101">
        <v>0</v>
      </c>
      <c r="I107" s="5">
        <v>2300</v>
      </c>
      <c r="J107" s="5">
        <v>2000</v>
      </c>
    </row>
    <row r="108" spans="1:10" ht="22.5" customHeight="1" thickBot="1" x14ac:dyDescent="0.35">
      <c r="A108" s="113">
        <v>41</v>
      </c>
      <c r="B108" s="1">
        <v>636005</v>
      </c>
      <c r="C108" s="25" t="s">
        <v>113</v>
      </c>
      <c r="D108" s="62">
        <v>3079.68</v>
      </c>
      <c r="E108" s="62">
        <v>3079.68</v>
      </c>
      <c r="F108" s="62">
        <v>3100</v>
      </c>
      <c r="G108" s="5">
        <v>3156</v>
      </c>
      <c r="H108" s="101">
        <v>1600</v>
      </c>
      <c r="I108" s="5">
        <v>0</v>
      </c>
      <c r="J108" s="5">
        <v>0</v>
      </c>
    </row>
    <row r="109" spans="1:10" s="11" customFormat="1" ht="22.5" customHeight="1" thickBot="1" x14ac:dyDescent="0.35">
      <c r="A109" s="114"/>
      <c r="B109" s="7"/>
      <c r="C109" s="27" t="s">
        <v>29</v>
      </c>
      <c r="D109" s="70">
        <f t="shared" ref="D109:J109" si="16">SUM(D106:D108)</f>
        <v>4354.0199999999995</v>
      </c>
      <c r="E109" s="70">
        <f>SUM(E106:E108)</f>
        <v>4761.3899999999994</v>
      </c>
      <c r="F109" s="70">
        <f t="shared" si="16"/>
        <v>5300</v>
      </c>
      <c r="G109" s="9">
        <f t="shared" si="16"/>
        <v>4456</v>
      </c>
      <c r="H109" s="98">
        <f t="shared" si="16"/>
        <v>3100</v>
      </c>
      <c r="I109" s="9">
        <f t="shared" si="16"/>
        <v>3900</v>
      </c>
      <c r="J109" s="9">
        <f t="shared" si="16"/>
        <v>3600</v>
      </c>
    </row>
    <row r="110" spans="1:10" ht="22.5" customHeight="1" thickBot="1" x14ac:dyDescent="0.35">
      <c r="A110" s="115"/>
      <c r="B110" s="16" t="s">
        <v>41</v>
      </c>
      <c r="C110" s="24" t="s">
        <v>68</v>
      </c>
      <c r="D110" s="68"/>
      <c r="E110" s="68"/>
      <c r="F110" s="68"/>
      <c r="G110" s="5"/>
      <c r="H110" s="96"/>
      <c r="I110" s="5"/>
      <c r="J110" s="5"/>
    </row>
    <row r="111" spans="1:10" ht="22.5" customHeight="1" thickBot="1" x14ac:dyDescent="0.35">
      <c r="A111" s="113">
        <v>41</v>
      </c>
      <c r="B111" s="1">
        <v>632001</v>
      </c>
      <c r="C111" s="25" t="s">
        <v>82</v>
      </c>
      <c r="D111" s="62">
        <v>363.86</v>
      </c>
      <c r="E111" s="62">
        <v>319.73</v>
      </c>
      <c r="F111" s="62">
        <v>350</v>
      </c>
      <c r="G111" s="5">
        <v>365</v>
      </c>
      <c r="H111" s="101">
        <v>350</v>
      </c>
      <c r="I111" s="5">
        <v>350</v>
      </c>
      <c r="J111" s="5">
        <v>350</v>
      </c>
    </row>
    <row r="112" spans="1:10" ht="22.5" customHeight="1" thickBot="1" x14ac:dyDescent="0.35">
      <c r="A112" s="113">
        <v>41</v>
      </c>
      <c r="B112" s="1">
        <v>632002</v>
      </c>
      <c r="C112" s="25" t="s">
        <v>83</v>
      </c>
      <c r="D112" s="62">
        <v>2.81</v>
      </c>
      <c r="E112" s="62">
        <v>0</v>
      </c>
      <c r="F112" s="62">
        <v>0</v>
      </c>
      <c r="G112" s="5">
        <v>0</v>
      </c>
      <c r="H112" s="101">
        <v>0</v>
      </c>
      <c r="I112" s="5">
        <v>0</v>
      </c>
      <c r="J112" s="5">
        <v>0</v>
      </c>
    </row>
    <row r="113" spans="1:10" ht="22.5" customHeight="1" thickBot="1" x14ac:dyDescent="0.35">
      <c r="A113" s="113">
        <v>41</v>
      </c>
      <c r="B113" s="1">
        <v>633015</v>
      </c>
      <c r="C113" s="25" t="s">
        <v>94</v>
      </c>
      <c r="D113" s="62">
        <v>132.81</v>
      </c>
      <c r="E113" s="62">
        <v>229.03</v>
      </c>
      <c r="F113" s="62">
        <v>300</v>
      </c>
      <c r="G113" s="5">
        <v>200</v>
      </c>
      <c r="H113" s="101">
        <v>250</v>
      </c>
      <c r="I113" s="5">
        <v>300</v>
      </c>
      <c r="J113" s="5">
        <v>300</v>
      </c>
    </row>
    <row r="114" spans="1:10" s="11" customFormat="1" ht="22.5" customHeight="1" thickBot="1" x14ac:dyDescent="0.35">
      <c r="A114" s="116"/>
      <c r="B114" s="28"/>
      <c r="C114" s="32" t="s">
        <v>30</v>
      </c>
      <c r="D114" s="89">
        <f t="shared" ref="D114:J114" si="17">SUM(D111:D113)</f>
        <v>499.48</v>
      </c>
      <c r="E114" s="89">
        <f t="shared" si="17"/>
        <v>548.76</v>
      </c>
      <c r="F114" s="89">
        <f t="shared" si="17"/>
        <v>650</v>
      </c>
      <c r="G114" s="33">
        <f t="shared" si="17"/>
        <v>565</v>
      </c>
      <c r="H114" s="100">
        <f t="shared" si="17"/>
        <v>600</v>
      </c>
      <c r="I114" s="33">
        <f t="shared" si="17"/>
        <v>650</v>
      </c>
      <c r="J114" s="33">
        <f t="shared" si="17"/>
        <v>650</v>
      </c>
    </row>
    <row r="115" spans="1:10" ht="22.5" customHeight="1" thickBot="1" x14ac:dyDescent="0.35">
      <c r="A115" s="112"/>
      <c r="B115" s="22" t="s">
        <v>69</v>
      </c>
      <c r="C115" s="24" t="s">
        <v>71</v>
      </c>
      <c r="D115" s="68"/>
      <c r="E115" s="68"/>
      <c r="F115" s="68"/>
      <c r="G115" s="5"/>
      <c r="H115" s="96"/>
      <c r="I115" s="5"/>
      <c r="J115" s="5"/>
    </row>
    <row r="116" spans="1:10" ht="22.5" customHeight="1" thickBot="1" x14ac:dyDescent="0.35">
      <c r="A116" s="113">
        <v>41</v>
      </c>
      <c r="B116" s="1">
        <v>632001</v>
      </c>
      <c r="C116" s="25" t="s">
        <v>82</v>
      </c>
      <c r="D116" s="62">
        <v>2005.75</v>
      </c>
      <c r="E116" s="62">
        <v>1401.8</v>
      </c>
      <c r="F116" s="62">
        <v>1500</v>
      </c>
      <c r="G116" s="5">
        <v>960</v>
      </c>
      <c r="H116" s="101">
        <v>1000</v>
      </c>
      <c r="I116" s="5">
        <v>1500</v>
      </c>
      <c r="J116" s="5">
        <v>1500</v>
      </c>
    </row>
    <row r="117" spans="1:10" ht="22.5" customHeight="1" thickBot="1" x14ac:dyDescent="0.35">
      <c r="A117" s="113">
        <v>41</v>
      </c>
      <c r="B117" s="1">
        <v>633006</v>
      </c>
      <c r="C117" s="25" t="s">
        <v>95</v>
      </c>
      <c r="D117" s="62">
        <v>7.1</v>
      </c>
      <c r="E117" s="62">
        <v>441.2</v>
      </c>
      <c r="F117" s="62">
        <v>400</v>
      </c>
      <c r="G117" s="5">
        <v>50</v>
      </c>
      <c r="H117" s="101">
        <v>300</v>
      </c>
      <c r="I117" s="5">
        <v>300</v>
      </c>
      <c r="J117" s="5">
        <v>310</v>
      </c>
    </row>
    <row r="118" spans="1:10" ht="22.5" customHeight="1" thickBot="1" x14ac:dyDescent="0.35">
      <c r="A118" s="113">
        <v>41</v>
      </c>
      <c r="B118" s="1">
        <v>633001</v>
      </c>
      <c r="C118" s="25" t="s">
        <v>174</v>
      </c>
      <c r="D118" s="62">
        <v>0</v>
      </c>
      <c r="E118" s="62">
        <v>2891.26</v>
      </c>
      <c r="F118" s="62">
        <v>1000</v>
      </c>
      <c r="G118" s="5">
        <v>0</v>
      </c>
      <c r="H118" s="101">
        <v>0</v>
      </c>
      <c r="I118" s="5">
        <v>200</v>
      </c>
      <c r="J118" s="5">
        <v>200</v>
      </c>
    </row>
    <row r="119" spans="1:10" ht="22.5" customHeight="1" thickBot="1" x14ac:dyDescent="0.35">
      <c r="A119" s="113" t="s">
        <v>168</v>
      </c>
      <c r="B119" s="1">
        <v>635006</v>
      </c>
      <c r="C119" s="25" t="s">
        <v>116</v>
      </c>
      <c r="D119" s="62">
        <v>0</v>
      </c>
      <c r="E119" s="62">
        <v>5071.22</v>
      </c>
      <c r="F119" s="62">
        <v>0</v>
      </c>
      <c r="G119" s="5">
        <v>0</v>
      </c>
      <c r="H119" s="101">
        <v>0</v>
      </c>
      <c r="I119" s="5">
        <v>0</v>
      </c>
      <c r="J119" s="5">
        <v>0</v>
      </c>
    </row>
    <row r="120" spans="1:10" ht="22.5" customHeight="1" thickBot="1" x14ac:dyDescent="0.35">
      <c r="A120" s="113">
        <v>41</v>
      </c>
      <c r="B120" s="1">
        <v>637002</v>
      </c>
      <c r="C120" s="25" t="s">
        <v>132</v>
      </c>
      <c r="D120" s="62">
        <v>400</v>
      </c>
      <c r="E120" s="62">
        <v>986.5</v>
      </c>
      <c r="F120" s="62">
        <v>1700</v>
      </c>
      <c r="G120" s="5">
        <v>1700</v>
      </c>
      <c r="H120" s="101">
        <v>1500</v>
      </c>
      <c r="I120" s="5">
        <v>1500</v>
      </c>
      <c r="J120" s="5">
        <v>1500</v>
      </c>
    </row>
    <row r="121" spans="1:10" ht="22.5" customHeight="1" thickBot="1" x14ac:dyDescent="0.35">
      <c r="A121" s="113">
        <v>41</v>
      </c>
      <c r="B121" s="1">
        <v>637027</v>
      </c>
      <c r="C121" s="3" t="s">
        <v>98</v>
      </c>
      <c r="D121" s="62">
        <v>0</v>
      </c>
      <c r="E121" s="62">
        <v>0</v>
      </c>
      <c r="F121" s="62">
        <v>1000</v>
      </c>
      <c r="G121" s="5">
        <v>0</v>
      </c>
      <c r="H121" s="101">
        <v>880</v>
      </c>
      <c r="I121" s="5">
        <v>1000</v>
      </c>
      <c r="J121" s="5">
        <v>916</v>
      </c>
    </row>
    <row r="122" spans="1:10" s="11" customFormat="1" ht="22.5" customHeight="1" thickBot="1" x14ac:dyDescent="0.35">
      <c r="A122" s="116"/>
      <c r="B122" s="28"/>
      <c r="C122" s="32" t="s">
        <v>70</v>
      </c>
      <c r="D122" s="89">
        <f t="shared" ref="D122:J122" si="18">SUM(D116:D121)</f>
        <v>2412.85</v>
      </c>
      <c r="E122" s="89">
        <f t="shared" ref="E122" si="19">SUM(E116:E121)</f>
        <v>10791.98</v>
      </c>
      <c r="F122" s="89">
        <f t="shared" si="18"/>
        <v>5600</v>
      </c>
      <c r="G122" s="33">
        <f t="shared" si="18"/>
        <v>2710</v>
      </c>
      <c r="H122" s="100">
        <f t="shared" si="18"/>
        <v>3680</v>
      </c>
      <c r="I122" s="33">
        <f t="shared" si="18"/>
        <v>4500</v>
      </c>
      <c r="J122" s="33">
        <f t="shared" si="18"/>
        <v>4426</v>
      </c>
    </row>
    <row r="123" spans="1:10" ht="15.75" customHeight="1" x14ac:dyDescent="0.3">
      <c r="A123" s="181"/>
      <c r="B123" s="163" t="s">
        <v>0</v>
      </c>
      <c r="C123" s="169" t="s">
        <v>108</v>
      </c>
      <c r="D123" s="175" t="s">
        <v>171</v>
      </c>
      <c r="E123" s="175" t="s">
        <v>181</v>
      </c>
      <c r="F123" s="175" t="s">
        <v>153</v>
      </c>
      <c r="G123" s="175" t="s">
        <v>185</v>
      </c>
      <c r="H123" s="175" t="s">
        <v>153</v>
      </c>
      <c r="I123" s="175" t="s">
        <v>172</v>
      </c>
      <c r="J123" s="175" t="s">
        <v>184</v>
      </c>
    </row>
    <row r="124" spans="1:10" ht="0.75" customHeight="1" x14ac:dyDescent="0.3">
      <c r="A124" s="182"/>
      <c r="B124" s="164"/>
      <c r="C124" s="170"/>
      <c r="D124" s="176"/>
      <c r="E124" s="176"/>
      <c r="F124" s="176"/>
      <c r="G124" s="176"/>
      <c r="H124" s="176"/>
      <c r="I124" s="176"/>
      <c r="J124" s="176"/>
    </row>
    <row r="125" spans="1:10" ht="28.95" customHeight="1" thickBot="1" x14ac:dyDescent="0.35">
      <c r="A125" s="183"/>
      <c r="B125" s="165"/>
      <c r="C125" s="171"/>
      <c r="D125" s="177"/>
      <c r="E125" s="177"/>
      <c r="F125" s="177"/>
      <c r="G125" s="177"/>
      <c r="H125" s="177"/>
      <c r="I125" s="177"/>
      <c r="J125" s="177"/>
    </row>
    <row r="126" spans="1:10" ht="22.5" customHeight="1" thickBot="1" x14ac:dyDescent="0.35">
      <c r="A126" s="115"/>
      <c r="B126" s="16" t="s">
        <v>35</v>
      </c>
      <c r="C126" s="2" t="s">
        <v>72</v>
      </c>
      <c r="D126" s="68"/>
      <c r="E126" s="68"/>
      <c r="F126" s="68"/>
      <c r="G126" s="5"/>
      <c r="H126" s="96"/>
      <c r="I126" s="5"/>
      <c r="J126" s="5"/>
    </row>
    <row r="127" spans="1:10" ht="22.5" customHeight="1" thickBot="1" x14ac:dyDescent="0.35">
      <c r="A127" s="113">
        <v>41</v>
      </c>
      <c r="B127" s="1">
        <v>632001</v>
      </c>
      <c r="C127" s="3" t="s">
        <v>82</v>
      </c>
      <c r="D127" s="62">
        <v>525</v>
      </c>
      <c r="E127" s="62">
        <v>290.39999999999998</v>
      </c>
      <c r="F127" s="62">
        <v>400</v>
      </c>
      <c r="G127" s="5">
        <v>270</v>
      </c>
      <c r="H127" s="101">
        <v>300</v>
      </c>
      <c r="I127" s="5">
        <v>400</v>
      </c>
      <c r="J127" s="5">
        <v>400</v>
      </c>
    </row>
    <row r="128" spans="1:10" ht="22.5" customHeight="1" thickBot="1" x14ac:dyDescent="0.35">
      <c r="A128" s="113">
        <v>41</v>
      </c>
      <c r="B128" s="1">
        <v>632002</v>
      </c>
      <c r="C128" s="3" t="s">
        <v>83</v>
      </c>
      <c r="D128" s="62">
        <v>8.24</v>
      </c>
      <c r="E128" s="62">
        <v>13.76</v>
      </c>
      <c r="F128" s="62">
        <v>20</v>
      </c>
      <c r="G128" s="5">
        <v>20</v>
      </c>
      <c r="H128" s="101">
        <v>23</v>
      </c>
      <c r="I128" s="5">
        <v>30</v>
      </c>
      <c r="J128" s="5">
        <v>20</v>
      </c>
    </row>
    <row r="129" spans="1:10" ht="22.5" customHeight="1" thickBot="1" x14ac:dyDescent="0.35">
      <c r="A129" s="113">
        <v>41</v>
      </c>
      <c r="B129" s="1">
        <v>633006</v>
      </c>
      <c r="C129" s="3" t="s">
        <v>34</v>
      </c>
      <c r="D129" s="62">
        <v>61.1</v>
      </c>
      <c r="E129" s="62">
        <v>50</v>
      </c>
      <c r="F129" s="62">
        <v>230</v>
      </c>
      <c r="G129" s="5">
        <v>50</v>
      </c>
      <c r="H129" s="101">
        <v>85</v>
      </c>
      <c r="I129" s="5">
        <v>150</v>
      </c>
      <c r="J129" s="5">
        <v>0</v>
      </c>
    </row>
    <row r="130" spans="1:10" ht="22.5" customHeight="1" thickBot="1" x14ac:dyDescent="0.35">
      <c r="A130" s="113">
        <v>41</v>
      </c>
      <c r="B130" s="1">
        <v>633015</v>
      </c>
      <c r="C130" s="3" t="s">
        <v>94</v>
      </c>
      <c r="D130" s="62">
        <v>276.33</v>
      </c>
      <c r="E130" s="62">
        <v>79.02</v>
      </c>
      <c r="F130" s="62">
        <v>300</v>
      </c>
      <c r="G130" s="5">
        <v>150</v>
      </c>
      <c r="H130" s="101">
        <v>200</v>
      </c>
      <c r="I130" s="5">
        <v>308</v>
      </c>
      <c r="J130" s="5">
        <v>301</v>
      </c>
    </row>
    <row r="131" spans="1:10" ht="22.5" customHeight="1" thickBot="1" x14ac:dyDescent="0.35">
      <c r="A131" s="113">
        <v>41</v>
      </c>
      <c r="B131" s="1">
        <v>635006</v>
      </c>
      <c r="C131" s="3" t="s">
        <v>162</v>
      </c>
      <c r="D131" s="62">
        <v>0</v>
      </c>
      <c r="E131" s="62">
        <v>0</v>
      </c>
      <c r="F131" s="62">
        <v>1500</v>
      </c>
      <c r="G131" s="5">
        <v>0</v>
      </c>
      <c r="H131" s="101">
        <v>0</v>
      </c>
      <c r="I131" s="5">
        <v>1000</v>
      </c>
      <c r="J131" s="5">
        <v>0</v>
      </c>
    </row>
    <row r="132" spans="1:10" ht="22.5" customHeight="1" thickBot="1" x14ac:dyDescent="0.35">
      <c r="A132" s="113">
        <v>41</v>
      </c>
      <c r="B132" s="1">
        <v>637004</v>
      </c>
      <c r="C132" s="3" t="s">
        <v>118</v>
      </c>
      <c r="D132" s="62">
        <v>89</v>
      </c>
      <c r="E132" s="62">
        <v>99</v>
      </c>
      <c r="F132" s="62">
        <v>100</v>
      </c>
      <c r="G132" s="5">
        <v>100</v>
      </c>
      <c r="H132" s="101">
        <v>100</v>
      </c>
      <c r="I132" s="5">
        <v>100</v>
      </c>
      <c r="J132" s="5">
        <v>100</v>
      </c>
    </row>
    <row r="133" spans="1:10" s="11" customFormat="1" ht="22.5" customHeight="1" thickBot="1" x14ac:dyDescent="0.35">
      <c r="A133" s="114"/>
      <c r="B133" s="7"/>
      <c r="C133" s="8" t="s">
        <v>103</v>
      </c>
      <c r="D133" s="70">
        <f t="shared" ref="D133:J133" si="20">SUM(D127:D132)</f>
        <v>959.67000000000007</v>
      </c>
      <c r="E133" s="70">
        <f t="shared" ref="E133" si="21">SUM(E127:E132)</f>
        <v>532.17999999999995</v>
      </c>
      <c r="F133" s="70">
        <f t="shared" si="20"/>
        <v>2550</v>
      </c>
      <c r="G133" s="9">
        <f t="shared" si="20"/>
        <v>590</v>
      </c>
      <c r="H133" s="98">
        <f t="shared" si="20"/>
        <v>708</v>
      </c>
      <c r="I133" s="9">
        <f t="shared" si="20"/>
        <v>1988</v>
      </c>
      <c r="J133" s="9">
        <f t="shared" si="20"/>
        <v>821</v>
      </c>
    </row>
    <row r="134" spans="1:10" s="11" customFormat="1" ht="22.5" customHeight="1" thickBot="1" x14ac:dyDescent="0.35">
      <c r="A134" s="115"/>
      <c r="B134" s="16" t="s">
        <v>42</v>
      </c>
      <c r="C134" s="46" t="s">
        <v>119</v>
      </c>
      <c r="D134" s="52"/>
      <c r="E134" s="52"/>
      <c r="F134" s="52"/>
      <c r="G134" s="9"/>
      <c r="H134" s="97"/>
      <c r="I134" s="9"/>
      <c r="J134" s="9"/>
    </row>
    <row r="135" spans="1:10" s="11" customFormat="1" ht="22.5" customHeight="1" thickBot="1" x14ac:dyDescent="0.35">
      <c r="A135" s="113">
        <v>41</v>
      </c>
      <c r="B135" s="1">
        <v>642014</v>
      </c>
      <c r="C135" s="48" t="s">
        <v>99</v>
      </c>
      <c r="D135" s="62">
        <v>1331.7</v>
      </c>
      <c r="E135" s="62">
        <v>1393.95</v>
      </c>
      <c r="F135" s="62">
        <v>1400</v>
      </c>
      <c r="G135" s="5">
        <v>1400</v>
      </c>
      <c r="H135" s="101">
        <v>1500</v>
      </c>
      <c r="I135" s="5">
        <v>1500</v>
      </c>
      <c r="J135" s="5">
        <v>1500</v>
      </c>
    </row>
    <row r="136" spans="1:10" s="11" customFormat="1" ht="22.5" customHeight="1" thickBot="1" x14ac:dyDescent="0.35">
      <c r="A136" s="114"/>
      <c r="B136" s="7"/>
      <c r="C136" s="8" t="s">
        <v>73</v>
      </c>
      <c r="D136" s="52">
        <f t="shared" ref="D136:G136" si="22">SUM(D135)</f>
        <v>1331.7</v>
      </c>
      <c r="E136" s="52">
        <f>SUM(E135)</f>
        <v>1393.95</v>
      </c>
      <c r="F136" s="52">
        <f t="shared" si="22"/>
        <v>1400</v>
      </c>
      <c r="G136" s="9">
        <f t="shared" si="22"/>
        <v>1400</v>
      </c>
      <c r="H136" s="97">
        <f t="shared" ref="H136:J136" si="23">SUM(H135)</f>
        <v>1500</v>
      </c>
      <c r="I136" s="9">
        <f t="shared" si="23"/>
        <v>1500</v>
      </c>
      <c r="J136" s="9">
        <f t="shared" si="23"/>
        <v>1500</v>
      </c>
    </row>
    <row r="137" spans="1:10" s="10" customFormat="1" ht="22.5" customHeight="1" thickBot="1" x14ac:dyDescent="0.35">
      <c r="A137" s="112"/>
      <c r="B137" s="22" t="s">
        <v>120</v>
      </c>
      <c r="C137" s="2" t="s">
        <v>121</v>
      </c>
      <c r="D137" s="68"/>
      <c r="E137" s="68"/>
      <c r="F137" s="68"/>
      <c r="G137" s="6"/>
      <c r="H137" s="96"/>
      <c r="I137" s="6"/>
      <c r="J137" s="6"/>
    </row>
    <row r="138" spans="1:10" s="65" customFormat="1" ht="22.5" customHeight="1" thickBot="1" x14ac:dyDescent="0.35">
      <c r="A138" s="113">
        <v>41</v>
      </c>
      <c r="B138" s="1">
        <v>642002</v>
      </c>
      <c r="C138" s="3" t="s">
        <v>122</v>
      </c>
      <c r="D138" s="62">
        <v>0</v>
      </c>
      <c r="E138" s="62">
        <v>0</v>
      </c>
      <c r="F138" s="62">
        <v>50</v>
      </c>
      <c r="G138" s="5">
        <v>100</v>
      </c>
      <c r="H138" s="101">
        <v>100</v>
      </c>
      <c r="I138" s="5">
        <v>100</v>
      </c>
      <c r="J138" s="5">
        <v>100</v>
      </c>
    </row>
    <row r="139" spans="1:10" s="11" customFormat="1" ht="22.5" customHeight="1" thickBot="1" x14ac:dyDescent="0.35">
      <c r="A139" s="114"/>
      <c r="B139" s="7"/>
      <c r="C139" s="8" t="s">
        <v>123</v>
      </c>
      <c r="D139" s="52">
        <f t="shared" ref="D139:J139" si="24">SUM(D138)</f>
        <v>0</v>
      </c>
      <c r="E139" s="52">
        <f t="shared" ref="E139" si="25">SUM(E138)</f>
        <v>0</v>
      </c>
      <c r="F139" s="52">
        <f t="shared" si="24"/>
        <v>50</v>
      </c>
      <c r="G139" s="9">
        <f t="shared" si="24"/>
        <v>100</v>
      </c>
      <c r="H139" s="97">
        <f t="shared" si="24"/>
        <v>100</v>
      </c>
      <c r="I139" s="9">
        <f t="shared" si="24"/>
        <v>100</v>
      </c>
      <c r="J139" s="9">
        <f t="shared" si="24"/>
        <v>100</v>
      </c>
    </row>
    <row r="140" spans="1:10" s="12" customFormat="1" ht="22.5" customHeight="1" thickBot="1" x14ac:dyDescent="0.35">
      <c r="A140" s="112"/>
      <c r="B140" s="22" t="s">
        <v>55</v>
      </c>
      <c r="C140" s="2" t="s">
        <v>74</v>
      </c>
      <c r="D140" s="68"/>
      <c r="E140" s="68"/>
      <c r="F140" s="68"/>
      <c r="G140" s="5"/>
      <c r="H140" s="96"/>
      <c r="I140" s="5"/>
      <c r="J140" s="5"/>
    </row>
    <row r="141" spans="1:10" s="29" customFormat="1" ht="22.5" customHeight="1" thickBot="1" x14ac:dyDescent="0.35">
      <c r="A141" s="113">
        <v>41</v>
      </c>
      <c r="B141" s="1">
        <v>642026</v>
      </c>
      <c r="C141" s="3" t="s">
        <v>101</v>
      </c>
      <c r="D141" s="90">
        <v>0</v>
      </c>
      <c r="E141" s="105">
        <v>0</v>
      </c>
      <c r="F141" s="105">
        <v>200</v>
      </c>
      <c r="G141" s="14">
        <v>0</v>
      </c>
      <c r="H141" s="106">
        <v>0</v>
      </c>
      <c r="I141" s="14">
        <v>200</v>
      </c>
      <c r="J141" s="14">
        <v>200</v>
      </c>
    </row>
    <row r="142" spans="1:10" ht="22.5" customHeight="1" thickBot="1" x14ac:dyDescent="0.35">
      <c r="A142" s="114"/>
      <c r="B142" s="7"/>
      <c r="C142" s="8" t="s">
        <v>31</v>
      </c>
      <c r="D142" s="69">
        <f t="shared" ref="D142:J142" si="26">SUM(D141)</f>
        <v>0</v>
      </c>
      <c r="E142" s="69">
        <f t="shared" ref="E142" si="27">SUM(E141)</f>
        <v>0</v>
      </c>
      <c r="F142" s="69">
        <f>SUM(F141)</f>
        <v>200</v>
      </c>
      <c r="G142" s="40">
        <f t="shared" si="26"/>
        <v>0</v>
      </c>
      <c r="H142" s="102">
        <f t="shared" si="26"/>
        <v>0</v>
      </c>
      <c r="I142" s="40">
        <f t="shared" si="26"/>
        <v>200</v>
      </c>
      <c r="J142" s="40">
        <f t="shared" si="26"/>
        <v>200</v>
      </c>
    </row>
    <row r="143" spans="1:10" ht="22.5" customHeight="1" thickBot="1" x14ac:dyDescent="0.35">
      <c r="A143" s="117"/>
      <c r="B143" s="18"/>
      <c r="C143" s="19" t="s">
        <v>80</v>
      </c>
      <c r="D143" s="20">
        <f>SUM(D58+D62+D65+D68+D71+D75+D83+D87+D98+D101+D109+D114+D122+D133+D136+D139+D142)</f>
        <v>126215.36000000002</v>
      </c>
      <c r="E143" s="20">
        <f t="shared" ref="E143:J143" si="28">SUM(E58+E62+E65+E68+E71+E75+E83+E87+E98+E101+E109+E114+E122+E133+E136+E139+E142)</f>
        <v>137430.32</v>
      </c>
      <c r="F143" s="20">
        <f t="shared" si="28"/>
        <v>144500</v>
      </c>
      <c r="G143" s="20">
        <f t="shared" si="28"/>
        <v>131147</v>
      </c>
      <c r="H143" s="20">
        <f t="shared" si="28"/>
        <v>150796</v>
      </c>
      <c r="I143" s="20">
        <f t="shared" si="28"/>
        <v>148547</v>
      </c>
      <c r="J143" s="20">
        <f t="shared" si="28"/>
        <v>147797</v>
      </c>
    </row>
    <row r="144" spans="1:10" ht="16.350000000000001" customHeight="1" thickBot="1" x14ac:dyDescent="0.35">
      <c r="A144" s="118"/>
      <c r="B144" s="30"/>
      <c r="C144" s="30"/>
      <c r="D144" s="51"/>
      <c r="E144" s="51"/>
      <c r="F144" s="51"/>
      <c r="G144" s="31"/>
      <c r="H144" s="51"/>
      <c r="I144" s="31"/>
      <c r="J144" s="21"/>
    </row>
    <row r="145" spans="1:10" ht="22.5" customHeight="1" x14ac:dyDescent="0.3">
      <c r="A145" s="181"/>
      <c r="B145" s="163" t="s">
        <v>0</v>
      </c>
      <c r="C145" s="178" t="s">
        <v>107</v>
      </c>
      <c r="D145" s="175" t="s">
        <v>171</v>
      </c>
      <c r="E145" s="175" t="s">
        <v>181</v>
      </c>
      <c r="F145" s="175" t="s">
        <v>153</v>
      </c>
      <c r="G145" s="175" t="s">
        <v>185</v>
      </c>
      <c r="H145" s="175" t="s">
        <v>165</v>
      </c>
      <c r="I145" s="175" t="s">
        <v>172</v>
      </c>
      <c r="J145" s="175" t="s">
        <v>184</v>
      </c>
    </row>
    <row r="146" spans="1:10" ht="22.5" customHeight="1" x14ac:dyDescent="0.3">
      <c r="A146" s="182"/>
      <c r="B146" s="164"/>
      <c r="C146" s="179"/>
      <c r="D146" s="176"/>
      <c r="E146" s="176"/>
      <c r="F146" s="176"/>
      <c r="G146" s="176"/>
      <c r="H146" s="176"/>
      <c r="I146" s="176"/>
      <c r="J146" s="176"/>
    </row>
    <row r="147" spans="1:10" ht="13.05" customHeight="1" thickBot="1" x14ac:dyDescent="0.35">
      <c r="A147" s="183"/>
      <c r="B147" s="165"/>
      <c r="C147" s="180"/>
      <c r="D147" s="177"/>
      <c r="E147" s="177"/>
      <c r="F147" s="177"/>
      <c r="G147" s="177"/>
      <c r="H147" s="177"/>
      <c r="I147" s="177"/>
      <c r="J147" s="177"/>
    </row>
    <row r="148" spans="1:10" ht="22.5" customHeight="1" thickBot="1" x14ac:dyDescent="0.35">
      <c r="A148" s="115"/>
      <c r="B148" s="16" t="s">
        <v>64</v>
      </c>
      <c r="C148" s="2" t="s">
        <v>65</v>
      </c>
      <c r="D148" s="68"/>
      <c r="E148" s="68"/>
      <c r="F148" s="68"/>
      <c r="G148" s="5"/>
      <c r="H148" s="96"/>
      <c r="I148" s="5"/>
      <c r="J148" s="5"/>
    </row>
    <row r="149" spans="1:10" ht="22.5" customHeight="1" thickBot="1" x14ac:dyDescent="0.35">
      <c r="A149" s="113" t="s">
        <v>168</v>
      </c>
      <c r="B149" s="1">
        <v>717001</v>
      </c>
      <c r="C149" s="3" t="s">
        <v>195</v>
      </c>
      <c r="D149" s="62">
        <v>0</v>
      </c>
      <c r="E149" s="62">
        <v>0</v>
      </c>
      <c r="F149" s="62">
        <v>5000</v>
      </c>
      <c r="G149" s="5">
        <v>0</v>
      </c>
      <c r="H149" s="124">
        <v>0</v>
      </c>
      <c r="I149" s="5">
        <v>0</v>
      </c>
      <c r="J149" s="50">
        <v>0</v>
      </c>
    </row>
    <row r="150" spans="1:10" s="11" customFormat="1" ht="22.5" customHeight="1" thickBot="1" x14ac:dyDescent="0.35">
      <c r="A150" s="136" t="s">
        <v>168</v>
      </c>
      <c r="B150" s="137">
        <v>717002</v>
      </c>
      <c r="C150" s="138" t="s">
        <v>102</v>
      </c>
      <c r="D150" s="139">
        <v>0</v>
      </c>
      <c r="E150" s="139">
        <v>0</v>
      </c>
      <c r="F150" s="139">
        <v>0</v>
      </c>
      <c r="G150" s="140">
        <v>0</v>
      </c>
      <c r="H150" s="141">
        <v>0</v>
      </c>
      <c r="I150" s="140">
        <v>5000</v>
      </c>
      <c r="J150" s="140">
        <v>0</v>
      </c>
    </row>
    <row r="151" spans="1:10" s="11" customFormat="1" ht="22.5" customHeight="1" thickBot="1" x14ac:dyDescent="0.35">
      <c r="A151" s="119"/>
      <c r="B151" s="23"/>
      <c r="C151" s="8" t="s">
        <v>75</v>
      </c>
      <c r="D151" s="52">
        <v>0</v>
      </c>
      <c r="E151" s="52">
        <f>SUM(E149:E150)</f>
        <v>0</v>
      </c>
      <c r="F151" s="52">
        <v>5000</v>
      </c>
      <c r="G151" s="9">
        <f>SUM(G149:G150)</f>
        <v>0</v>
      </c>
      <c r="H151" s="97">
        <f>SUM(H149:H150)</f>
        <v>0</v>
      </c>
      <c r="I151" s="9">
        <f>SUM(I149:I150)</f>
        <v>5000</v>
      </c>
      <c r="J151" s="9">
        <f>SUM(J149:J150)</f>
        <v>0</v>
      </c>
    </row>
    <row r="152" spans="1:10" ht="22.5" customHeight="1" thickBot="1" x14ac:dyDescent="0.35">
      <c r="A152" s="115"/>
      <c r="B152" s="16" t="s">
        <v>156</v>
      </c>
      <c r="C152" s="2" t="s">
        <v>157</v>
      </c>
      <c r="D152" s="68"/>
      <c r="E152" s="68"/>
      <c r="F152" s="68"/>
      <c r="G152" s="6"/>
      <c r="H152" s="96"/>
      <c r="I152" s="6"/>
      <c r="J152" s="6"/>
    </row>
    <row r="153" spans="1:10" ht="22.5" customHeight="1" thickBot="1" x14ac:dyDescent="0.35">
      <c r="A153" s="148">
        <v>45</v>
      </c>
      <c r="B153" s="147">
        <v>717001</v>
      </c>
      <c r="C153" s="3" t="s">
        <v>202</v>
      </c>
      <c r="D153" s="62">
        <v>0</v>
      </c>
      <c r="E153" s="62">
        <v>0</v>
      </c>
      <c r="F153" s="62">
        <v>0</v>
      </c>
      <c r="G153" s="5">
        <v>0</v>
      </c>
      <c r="H153" s="161">
        <v>35327</v>
      </c>
      <c r="I153" s="162">
        <v>35327</v>
      </c>
      <c r="J153" s="162">
        <v>35327</v>
      </c>
    </row>
    <row r="154" spans="1:10" ht="22.5" customHeight="1" thickBot="1" x14ac:dyDescent="0.35">
      <c r="A154" s="148">
        <v>45</v>
      </c>
      <c r="B154" s="147">
        <v>717001</v>
      </c>
      <c r="C154" s="3" t="s">
        <v>203</v>
      </c>
      <c r="D154" s="62">
        <v>0</v>
      </c>
      <c r="E154" s="62">
        <v>0</v>
      </c>
      <c r="F154" s="62">
        <v>0</v>
      </c>
      <c r="G154" s="5">
        <v>0</v>
      </c>
      <c r="H154" s="159">
        <v>671210</v>
      </c>
      <c r="I154" s="160">
        <v>671210</v>
      </c>
      <c r="J154" s="160">
        <v>671209</v>
      </c>
    </row>
    <row r="155" spans="1:10" ht="22.5" customHeight="1" thickBot="1" x14ac:dyDescent="0.35">
      <c r="A155" s="113">
        <v>45</v>
      </c>
      <c r="B155" s="1">
        <v>716000</v>
      </c>
      <c r="C155" s="3" t="s">
        <v>158</v>
      </c>
      <c r="D155" s="62">
        <v>0</v>
      </c>
      <c r="E155" s="62">
        <v>0</v>
      </c>
      <c r="F155" s="62">
        <v>10000</v>
      </c>
      <c r="G155" s="5">
        <v>0</v>
      </c>
      <c r="H155" s="101">
        <v>48339</v>
      </c>
      <c r="I155" s="5">
        <v>0</v>
      </c>
      <c r="J155" s="5">
        <v>0</v>
      </c>
    </row>
    <row r="156" spans="1:10" ht="22.5" customHeight="1" thickBot="1" x14ac:dyDescent="0.35">
      <c r="A156" s="119"/>
      <c r="B156" s="23"/>
      <c r="C156" s="8" t="s">
        <v>157</v>
      </c>
      <c r="D156" s="52">
        <f t="shared" ref="D156" si="29">SUM(D153:D155)</f>
        <v>0</v>
      </c>
      <c r="E156" s="52">
        <f t="shared" ref="E156" si="30">SUM(E153:E155)</f>
        <v>0</v>
      </c>
      <c r="F156" s="52">
        <f t="shared" ref="F156" si="31">SUM(F153:F155)</f>
        <v>10000</v>
      </c>
      <c r="G156" s="9">
        <f t="shared" ref="G156" si="32">SUM(G153:G155)</f>
        <v>0</v>
      </c>
      <c r="H156" s="97">
        <f>SUM(H153:H155)</f>
        <v>754876</v>
      </c>
      <c r="I156" s="9">
        <f t="shared" ref="I156:J156" si="33">SUM(I153:I155)</f>
        <v>706537</v>
      </c>
      <c r="J156" s="9">
        <f t="shared" si="33"/>
        <v>706536</v>
      </c>
    </row>
    <row r="157" spans="1:10" ht="22.5" customHeight="1" thickBot="1" x14ac:dyDescent="0.35">
      <c r="A157" s="115"/>
      <c r="B157" s="16" t="s">
        <v>33</v>
      </c>
      <c r="C157" s="2" t="s">
        <v>140</v>
      </c>
      <c r="D157" s="68"/>
      <c r="E157" s="68"/>
      <c r="F157" s="68"/>
      <c r="G157" s="6"/>
      <c r="H157" s="96"/>
      <c r="I157" s="6"/>
      <c r="J157" s="6"/>
    </row>
    <row r="158" spans="1:10" ht="22.5" customHeight="1" thickBot="1" x14ac:dyDescent="0.35">
      <c r="A158" s="142" t="s">
        <v>168</v>
      </c>
      <c r="B158" s="15" t="s">
        <v>141</v>
      </c>
      <c r="C158" s="3" t="s">
        <v>163</v>
      </c>
      <c r="D158" s="62">
        <v>0</v>
      </c>
      <c r="E158" s="62">
        <v>0</v>
      </c>
      <c r="F158" s="62">
        <v>0</v>
      </c>
      <c r="G158" s="5">
        <v>0</v>
      </c>
      <c r="H158" s="141">
        <v>5000</v>
      </c>
      <c r="I158" s="139">
        <v>0</v>
      </c>
      <c r="J158" s="140">
        <v>5000</v>
      </c>
    </row>
    <row r="159" spans="1:10" ht="22.5" customHeight="1" thickBot="1" x14ac:dyDescent="0.35">
      <c r="A159" s="148">
        <v>46</v>
      </c>
      <c r="B159" s="147">
        <v>713004</v>
      </c>
      <c r="C159" s="3" t="s">
        <v>198</v>
      </c>
      <c r="D159" s="62">
        <v>0</v>
      </c>
      <c r="E159" s="62">
        <v>0</v>
      </c>
      <c r="F159" s="62">
        <v>0</v>
      </c>
      <c r="G159" s="5">
        <v>0</v>
      </c>
      <c r="H159" s="154">
        <v>935</v>
      </c>
      <c r="I159" s="50">
        <v>0</v>
      </c>
      <c r="J159" s="5">
        <v>0</v>
      </c>
    </row>
    <row r="160" spans="1:10" s="86" customFormat="1" ht="22.5" customHeight="1" thickBot="1" x14ac:dyDescent="0.35">
      <c r="A160" s="119"/>
      <c r="B160" s="23"/>
      <c r="C160" s="8" t="s">
        <v>142</v>
      </c>
      <c r="D160" s="52">
        <v>0</v>
      </c>
      <c r="E160" s="52">
        <v>0</v>
      </c>
      <c r="F160" s="52">
        <v>0</v>
      </c>
      <c r="G160" s="9">
        <f>SUM(G158)</f>
        <v>0</v>
      </c>
      <c r="H160" s="97">
        <v>5935</v>
      </c>
      <c r="I160" s="9">
        <v>0</v>
      </c>
      <c r="J160" s="9">
        <f>SUM(J158)</f>
        <v>5000</v>
      </c>
    </row>
    <row r="161" spans="1:10" s="10" customFormat="1" ht="22.5" customHeight="1" thickBot="1" x14ac:dyDescent="0.35">
      <c r="A161" s="115"/>
      <c r="B161" s="16" t="s">
        <v>131</v>
      </c>
      <c r="C161" s="2" t="s">
        <v>130</v>
      </c>
      <c r="D161" s="91"/>
      <c r="E161" s="91"/>
      <c r="F161" s="91"/>
      <c r="G161" s="6"/>
      <c r="H161" s="103"/>
      <c r="I161" s="6"/>
      <c r="J161" s="6"/>
    </row>
    <row r="162" spans="1:10" s="10" customFormat="1" ht="22.5" customHeight="1" thickBot="1" x14ac:dyDescent="0.35">
      <c r="A162" s="148">
        <v>46</v>
      </c>
      <c r="B162" s="147">
        <v>717002</v>
      </c>
      <c r="C162" s="3" t="s">
        <v>186</v>
      </c>
      <c r="D162" s="50">
        <v>0</v>
      </c>
      <c r="E162" s="50">
        <v>0</v>
      </c>
      <c r="F162" s="50">
        <v>0</v>
      </c>
      <c r="G162" s="5">
        <v>27315</v>
      </c>
      <c r="H162" s="130">
        <v>0</v>
      </c>
      <c r="I162" s="126">
        <v>0</v>
      </c>
      <c r="J162" s="126">
        <v>0</v>
      </c>
    </row>
    <row r="163" spans="1:10" s="10" customFormat="1" ht="22.5" customHeight="1" thickBot="1" x14ac:dyDescent="0.35">
      <c r="A163" s="148">
        <v>41</v>
      </c>
      <c r="B163" s="147">
        <v>717001</v>
      </c>
      <c r="C163" s="3" t="s">
        <v>195</v>
      </c>
      <c r="D163" s="50">
        <v>0</v>
      </c>
      <c r="E163" s="50">
        <v>0</v>
      </c>
      <c r="F163" s="50">
        <v>10000</v>
      </c>
      <c r="G163" s="5">
        <v>0</v>
      </c>
      <c r="H163" s="130">
        <v>0</v>
      </c>
      <c r="I163" s="126">
        <v>0</v>
      </c>
      <c r="J163" s="126">
        <v>0</v>
      </c>
    </row>
    <row r="164" spans="1:10" s="65" customFormat="1" ht="22.5" customHeight="1" thickBot="1" x14ac:dyDescent="0.35">
      <c r="A164" s="120" t="s">
        <v>168</v>
      </c>
      <c r="B164" s="15" t="s">
        <v>51</v>
      </c>
      <c r="C164" s="3" t="s">
        <v>187</v>
      </c>
      <c r="D164" s="50">
        <v>0</v>
      </c>
      <c r="E164" s="50">
        <v>0</v>
      </c>
      <c r="F164" s="50">
        <v>0</v>
      </c>
      <c r="G164" s="5">
        <v>4399.5200000000004</v>
      </c>
      <c r="H164" s="104">
        <v>0</v>
      </c>
      <c r="I164" s="5">
        <v>0</v>
      </c>
      <c r="J164" s="5">
        <v>0</v>
      </c>
    </row>
    <row r="165" spans="1:10" s="11" customFormat="1" ht="22.5" customHeight="1" thickBot="1" x14ac:dyDescent="0.35">
      <c r="A165" s="114"/>
      <c r="B165" s="7"/>
      <c r="C165" s="8" t="s">
        <v>70</v>
      </c>
      <c r="D165" s="70">
        <f>SUM(D162+D164)</f>
        <v>0</v>
      </c>
      <c r="E165" s="70">
        <f>SUM(E162:E164)</f>
        <v>0</v>
      </c>
      <c r="F165" s="70">
        <f>SUM(F162:F164)</f>
        <v>10000</v>
      </c>
      <c r="G165" s="9">
        <f>SUM(G162:G164)</f>
        <v>31714.52</v>
      </c>
      <c r="H165" s="98">
        <v>0</v>
      </c>
      <c r="I165" s="9">
        <v>0</v>
      </c>
      <c r="J165" s="9">
        <f>SUM(J164:J164)</f>
        <v>0</v>
      </c>
    </row>
    <row r="166" spans="1:10" ht="22.5" customHeight="1" thickBot="1" x14ac:dyDescent="0.35">
      <c r="A166" s="18"/>
      <c r="B166" s="18"/>
      <c r="C166" s="19" t="s">
        <v>36</v>
      </c>
      <c r="D166" s="20">
        <f t="shared" ref="D166:J166" si="34">SUM(D151+D160+D156+D165)</f>
        <v>0</v>
      </c>
      <c r="E166" s="20">
        <f t="shared" si="34"/>
        <v>0</v>
      </c>
      <c r="F166" s="20">
        <f t="shared" si="34"/>
        <v>25000</v>
      </c>
      <c r="G166" s="20">
        <f t="shared" si="34"/>
        <v>31714.52</v>
      </c>
      <c r="H166" s="20">
        <f t="shared" si="34"/>
        <v>760811</v>
      </c>
      <c r="I166" s="20">
        <f t="shared" si="34"/>
        <v>711537</v>
      </c>
      <c r="J166" s="20">
        <f t="shared" si="34"/>
        <v>711536</v>
      </c>
    </row>
    <row r="167" spans="1:10" ht="16.2" thickBot="1" x14ac:dyDescent="0.35">
      <c r="D167"/>
      <c r="E167"/>
      <c r="F167"/>
      <c r="G167"/>
      <c r="H167"/>
      <c r="I167"/>
    </row>
    <row r="168" spans="1:10" ht="14.4" x14ac:dyDescent="0.3">
      <c r="A168" s="181"/>
      <c r="B168" s="163" t="s">
        <v>0</v>
      </c>
      <c r="C168" s="178" t="s">
        <v>188</v>
      </c>
      <c r="D168" s="175" t="s">
        <v>171</v>
      </c>
      <c r="E168" s="175" t="s">
        <v>181</v>
      </c>
      <c r="F168" s="175" t="s">
        <v>153</v>
      </c>
      <c r="G168" s="175" t="s">
        <v>185</v>
      </c>
      <c r="H168" s="175" t="s">
        <v>165</v>
      </c>
      <c r="I168" s="175" t="s">
        <v>172</v>
      </c>
      <c r="J168" s="175" t="s">
        <v>184</v>
      </c>
    </row>
    <row r="169" spans="1:10" ht="14.4" x14ac:dyDescent="0.3">
      <c r="A169" s="182"/>
      <c r="B169" s="164"/>
      <c r="C169" s="179"/>
      <c r="D169" s="176"/>
      <c r="E169" s="176"/>
      <c r="F169" s="176"/>
      <c r="G169" s="176"/>
      <c r="H169" s="176"/>
      <c r="I169" s="176"/>
      <c r="J169" s="176"/>
    </row>
    <row r="170" spans="1:10" ht="15" thickBot="1" x14ac:dyDescent="0.35">
      <c r="A170" s="183"/>
      <c r="B170" s="165"/>
      <c r="C170" s="180"/>
      <c r="D170" s="177"/>
      <c r="E170" s="177"/>
      <c r="F170" s="177"/>
      <c r="G170" s="177"/>
      <c r="H170" s="177"/>
      <c r="I170" s="177"/>
      <c r="J170" s="177"/>
    </row>
    <row r="171" spans="1:10" ht="22.5" customHeight="1" thickBot="1" x14ac:dyDescent="0.35">
      <c r="A171" s="115"/>
      <c r="B171" s="16" t="s">
        <v>156</v>
      </c>
      <c r="C171" s="2" t="s">
        <v>157</v>
      </c>
      <c r="D171" s="68"/>
      <c r="E171" s="68"/>
      <c r="F171" s="68"/>
      <c r="G171" s="6"/>
      <c r="H171" s="101"/>
      <c r="I171" s="6"/>
      <c r="J171" s="6"/>
    </row>
    <row r="172" spans="1:10" ht="22.5" customHeight="1" thickBot="1" x14ac:dyDescent="0.35">
      <c r="A172" s="148">
        <v>46</v>
      </c>
      <c r="B172" s="147">
        <v>821007</v>
      </c>
      <c r="C172" s="3" t="s">
        <v>208</v>
      </c>
      <c r="D172" s="62">
        <v>0</v>
      </c>
      <c r="E172" s="62">
        <v>0</v>
      </c>
      <c r="F172" s="62">
        <v>0</v>
      </c>
      <c r="G172" s="5">
        <v>0</v>
      </c>
      <c r="H172" s="154">
        <v>7065</v>
      </c>
      <c r="I172" s="5">
        <v>7065</v>
      </c>
      <c r="J172" s="5">
        <v>7065</v>
      </c>
    </row>
    <row r="173" spans="1:10" ht="22.5" customHeight="1" thickBot="1" x14ac:dyDescent="0.35">
      <c r="A173" s="113">
        <v>41</v>
      </c>
      <c r="B173" s="1">
        <v>821007</v>
      </c>
      <c r="C173" s="3" t="s">
        <v>204</v>
      </c>
      <c r="D173" s="62">
        <v>0</v>
      </c>
      <c r="E173" s="62">
        <v>0</v>
      </c>
      <c r="F173" s="62">
        <v>0</v>
      </c>
      <c r="G173" s="5">
        <v>0</v>
      </c>
      <c r="H173" s="101">
        <v>3228</v>
      </c>
      <c r="I173" s="5">
        <v>3228</v>
      </c>
      <c r="J173" s="5">
        <v>3228</v>
      </c>
    </row>
    <row r="174" spans="1:10" ht="22.5" customHeight="1" thickBot="1" x14ac:dyDescent="0.35">
      <c r="A174" s="119"/>
      <c r="B174" s="23"/>
      <c r="C174" s="8" t="s">
        <v>157</v>
      </c>
      <c r="D174" s="52">
        <v>0</v>
      </c>
      <c r="E174" s="52">
        <f>SUM(E173)</f>
        <v>0</v>
      </c>
      <c r="F174" s="52">
        <v>0</v>
      </c>
      <c r="G174" s="9">
        <f t="shared" ref="G174" si="35">SUM(G173)</f>
        <v>0</v>
      </c>
      <c r="H174" s="97">
        <f t="shared" ref="H174:J174" si="36">SUM(H172:H173)</f>
        <v>10293</v>
      </c>
      <c r="I174" s="9">
        <f t="shared" si="36"/>
        <v>10293</v>
      </c>
      <c r="J174" s="9">
        <f t="shared" si="36"/>
        <v>10293</v>
      </c>
    </row>
    <row r="175" spans="1:10" ht="22.95" customHeight="1" thickBot="1" x14ac:dyDescent="0.35">
      <c r="A175" s="117"/>
      <c r="B175" s="18"/>
      <c r="C175" s="19" t="s">
        <v>189</v>
      </c>
      <c r="D175" s="20">
        <v>0</v>
      </c>
      <c r="E175" s="20">
        <v>0</v>
      </c>
      <c r="F175" s="20">
        <v>0</v>
      </c>
      <c r="G175" s="20">
        <v>0</v>
      </c>
      <c r="H175" s="20">
        <v>10293</v>
      </c>
      <c r="I175" s="20">
        <v>10293</v>
      </c>
      <c r="J175" s="20">
        <v>10293</v>
      </c>
    </row>
    <row r="176" spans="1:10" s="135" customFormat="1" ht="24" customHeight="1" thickBot="1" x14ac:dyDescent="0.45">
      <c r="A176" s="131"/>
      <c r="B176" s="132"/>
      <c r="C176" s="133" t="s">
        <v>194</v>
      </c>
      <c r="D176" s="134">
        <f>SUM(D143+D166+D175)</f>
        <v>126215.36000000002</v>
      </c>
      <c r="E176" s="134">
        <f t="shared" ref="E176:J176" si="37">SUM(E143+E166+E175)</f>
        <v>137430.32</v>
      </c>
      <c r="F176" s="134">
        <f t="shared" si="37"/>
        <v>169500</v>
      </c>
      <c r="G176" s="134">
        <f t="shared" si="37"/>
        <v>162861.51999999999</v>
      </c>
      <c r="H176" s="134">
        <f t="shared" si="37"/>
        <v>921900</v>
      </c>
      <c r="I176" s="134">
        <f t="shared" si="37"/>
        <v>870377</v>
      </c>
      <c r="J176" s="134">
        <f t="shared" si="37"/>
        <v>869626</v>
      </c>
    </row>
    <row r="177" spans="4:9" x14ac:dyDescent="0.3">
      <c r="D177"/>
      <c r="E177"/>
      <c r="F177"/>
      <c r="G177"/>
      <c r="H177"/>
      <c r="I177"/>
    </row>
    <row r="178" spans="4:9" x14ac:dyDescent="0.3">
      <c r="D178"/>
      <c r="E178"/>
      <c r="F178"/>
      <c r="G178"/>
      <c r="H178"/>
      <c r="I178"/>
    </row>
    <row r="179" spans="4:9" x14ac:dyDescent="0.3">
      <c r="D179"/>
      <c r="E179"/>
      <c r="F179"/>
      <c r="G179"/>
      <c r="H179"/>
      <c r="I179"/>
    </row>
    <row r="180" spans="4:9" x14ac:dyDescent="0.3">
      <c r="D180"/>
      <c r="E180"/>
      <c r="F180"/>
      <c r="G180"/>
      <c r="H180"/>
      <c r="I180"/>
    </row>
    <row r="181" spans="4:9" x14ac:dyDescent="0.3">
      <c r="D181"/>
      <c r="E181"/>
      <c r="F181"/>
      <c r="G181"/>
      <c r="H181"/>
      <c r="I181"/>
    </row>
    <row r="182" spans="4:9" x14ac:dyDescent="0.3">
      <c r="D182"/>
      <c r="E182"/>
      <c r="F182"/>
      <c r="G182"/>
      <c r="H182"/>
      <c r="I182"/>
    </row>
    <row r="183" spans="4:9" x14ac:dyDescent="0.3">
      <c r="D183"/>
      <c r="E183"/>
      <c r="F183"/>
      <c r="G183"/>
      <c r="H183"/>
      <c r="I183"/>
    </row>
    <row r="184" spans="4:9" x14ac:dyDescent="0.3">
      <c r="D184"/>
      <c r="E184"/>
      <c r="F184"/>
      <c r="G184"/>
      <c r="H184"/>
      <c r="I184"/>
    </row>
    <row r="185" spans="4:9" x14ac:dyDescent="0.3">
      <c r="D185"/>
      <c r="E185"/>
      <c r="F185"/>
      <c r="G185"/>
      <c r="H185"/>
      <c r="I185"/>
    </row>
    <row r="186" spans="4:9" x14ac:dyDescent="0.3">
      <c r="D186"/>
      <c r="E186"/>
      <c r="F186"/>
      <c r="G186"/>
      <c r="H186"/>
      <c r="I186"/>
    </row>
    <row r="187" spans="4:9" x14ac:dyDescent="0.3">
      <c r="D187"/>
      <c r="E187"/>
      <c r="F187"/>
      <c r="G187"/>
      <c r="H187"/>
      <c r="I187"/>
    </row>
    <row r="188" spans="4:9" x14ac:dyDescent="0.3">
      <c r="D188"/>
      <c r="E188"/>
      <c r="F188"/>
      <c r="G188"/>
      <c r="H188"/>
      <c r="I188"/>
    </row>
    <row r="189" spans="4:9" x14ac:dyDescent="0.3">
      <c r="D189"/>
      <c r="E189"/>
      <c r="F189"/>
      <c r="G189"/>
      <c r="H189"/>
      <c r="I189"/>
    </row>
    <row r="190" spans="4:9" x14ac:dyDescent="0.3">
      <c r="D190"/>
      <c r="E190"/>
      <c r="F190"/>
      <c r="G190"/>
      <c r="H190"/>
      <c r="I190"/>
    </row>
    <row r="191" spans="4:9" x14ac:dyDescent="0.3">
      <c r="D191"/>
      <c r="E191"/>
      <c r="F191"/>
      <c r="G191"/>
      <c r="H191"/>
      <c r="I191"/>
    </row>
    <row r="192" spans="4:9" x14ac:dyDescent="0.3">
      <c r="D192"/>
      <c r="E192"/>
      <c r="F192"/>
      <c r="G192"/>
      <c r="H192"/>
      <c r="I192"/>
    </row>
    <row r="193" spans="4:9" x14ac:dyDescent="0.3">
      <c r="D193"/>
      <c r="E193"/>
      <c r="F193"/>
      <c r="G193"/>
      <c r="H193"/>
      <c r="I193"/>
    </row>
    <row r="194" spans="4:9" x14ac:dyDescent="0.3">
      <c r="D194"/>
      <c r="E194"/>
      <c r="F194"/>
      <c r="G194"/>
      <c r="H194"/>
      <c r="I194"/>
    </row>
    <row r="195" spans="4:9" x14ac:dyDescent="0.3">
      <c r="D195"/>
      <c r="E195"/>
      <c r="F195"/>
      <c r="G195"/>
      <c r="H195"/>
      <c r="I195"/>
    </row>
    <row r="196" spans="4:9" x14ac:dyDescent="0.3">
      <c r="D196"/>
      <c r="E196"/>
      <c r="F196"/>
      <c r="G196"/>
      <c r="H196"/>
      <c r="I196"/>
    </row>
    <row r="197" spans="4:9" x14ac:dyDescent="0.3">
      <c r="D197"/>
      <c r="E197"/>
      <c r="F197"/>
      <c r="G197"/>
      <c r="H197"/>
      <c r="I197"/>
    </row>
    <row r="198" spans="4:9" x14ac:dyDescent="0.3">
      <c r="D198"/>
      <c r="E198"/>
      <c r="F198"/>
      <c r="G198"/>
      <c r="H198"/>
      <c r="I198"/>
    </row>
    <row r="199" spans="4:9" x14ac:dyDescent="0.3">
      <c r="D199"/>
      <c r="E199"/>
      <c r="F199"/>
      <c r="G199"/>
      <c r="H199"/>
      <c r="I199"/>
    </row>
  </sheetData>
  <mergeCells count="80">
    <mergeCell ref="F168:F170"/>
    <mergeCell ref="G168:G170"/>
    <mergeCell ref="H168:H170"/>
    <mergeCell ref="I168:I170"/>
    <mergeCell ref="J168:J170"/>
    <mergeCell ref="A168:A170"/>
    <mergeCell ref="B168:B170"/>
    <mergeCell ref="C168:C170"/>
    <mergeCell ref="D168:D170"/>
    <mergeCell ref="E168:E170"/>
    <mergeCell ref="A123:A125"/>
    <mergeCell ref="A145:A147"/>
    <mergeCell ref="A1:A3"/>
    <mergeCell ref="A26:A28"/>
    <mergeCell ref="A52:A54"/>
    <mergeCell ref="A76:A78"/>
    <mergeCell ref="A102:A104"/>
    <mergeCell ref="G123:G125"/>
    <mergeCell ref="H123:H125"/>
    <mergeCell ref="I123:I125"/>
    <mergeCell ref="J123:J125"/>
    <mergeCell ref="B123:B125"/>
    <mergeCell ref="C123:C125"/>
    <mergeCell ref="D123:D125"/>
    <mergeCell ref="F123:F125"/>
    <mergeCell ref="I102:I104"/>
    <mergeCell ref="J102:J104"/>
    <mergeCell ref="B76:B78"/>
    <mergeCell ref="C76:C78"/>
    <mergeCell ref="B102:B104"/>
    <mergeCell ref="C102:C104"/>
    <mergeCell ref="D102:D104"/>
    <mergeCell ref="D76:D78"/>
    <mergeCell ref="G76:G78"/>
    <mergeCell ref="H76:H78"/>
    <mergeCell ref="I76:I78"/>
    <mergeCell ref="J76:J78"/>
    <mergeCell ref="G102:G104"/>
    <mergeCell ref="H102:H104"/>
    <mergeCell ref="F102:F104"/>
    <mergeCell ref="H52:H54"/>
    <mergeCell ref="I52:I54"/>
    <mergeCell ref="J52:J54"/>
    <mergeCell ref="B26:B28"/>
    <mergeCell ref="C26:C28"/>
    <mergeCell ref="B52:B54"/>
    <mergeCell ref="C52:C54"/>
    <mergeCell ref="D52:D54"/>
    <mergeCell ref="G52:G54"/>
    <mergeCell ref="E52:E54"/>
    <mergeCell ref="J26:J28"/>
    <mergeCell ref="I1:I3"/>
    <mergeCell ref="G26:G28"/>
    <mergeCell ref="H26:H28"/>
    <mergeCell ref="I26:I28"/>
    <mergeCell ref="D26:D28"/>
    <mergeCell ref="E1:E3"/>
    <mergeCell ref="E26:E28"/>
    <mergeCell ref="F1:F3"/>
    <mergeCell ref="B1:B3"/>
    <mergeCell ref="G145:G147"/>
    <mergeCell ref="J145:J147"/>
    <mergeCell ref="B145:B147"/>
    <mergeCell ref="C145:C147"/>
    <mergeCell ref="J1:J3"/>
    <mergeCell ref="H1:H3"/>
    <mergeCell ref="C1:C3"/>
    <mergeCell ref="G1:G3"/>
    <mergeCell ref="D1:D3"/>
    <mergeCell ref="D145:D147"/>
    <mergeCell ref="H145:H147"/>
    <mergeCell ref="I145:I147"/>
    <mergeCell ref="E76:E78"/>
    <mergeCell ref="E102:E104"/>
    <mergeCell ref="E123:E125"/>
    <mergeCell ref="E145:E147"/>
    <mergeCell ref="F145:F147"/>
    <mergeCell ref="F26:F28"/>
    <mergeCell ref="F52:F54"/>
    <mergeCell ref="F76:F78"/>
  </mergeCells>
  <phoneticPr fontId="12" type="noConversion"/>
  <pageMargins left="0.25" right="0.25" top="0.75" bottom="0.75" header="0.3" footer="0.3"/>
  <pageSetup paperSize="9" scale="82" fitToHeight="0" orientation="landscape" r:id="rId1"/>
  <headerFooter>
    <oddHeader>&amp;C&amp;"Times New Roman,Tučné"&amp;16Rozpočet výdavkov 2026 - 2028</oddHeader>
    <oddFooter>&amp;C&amp;P</oddFooter>
  </headerFooter>
  <rowBreaks count="7" manualBreakCount="7">
    <brk id="25" max="9" man="1"/>
    <brk id="51" max="9" man="1"/>
    <brk id="75" max="9" man="1"/>
    <brk id="101" max="9" man="1"/>
    <brk id="122" max="9" man="1"/>
    <brk id="143" max="9" man="1"/>
    <brk id="167" max="9" man="1"/>
  </rowBreaks>
  <ignoredErrors>
    <ignoredError sqref="B126 B110 B105 B99 B88 B72 B134 B157 B161 B152 B171" twoDigitTextYear="1"/>
    <ignoredError sqref="B164" numberStoredAsText="1"/>
    <ignoredError sqref="B158" twoDigitTextYear="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3"/>
  <sheetViews>
    <sheetView tabSelected="1" topLeftCell="A10" workbookViewId="0">
      <selection activeCell="A8" sqref="A8"/>
    </sheetView>
  </sheetViews>
  <sheetFormatPr defaultRowHeight="14.4" x14ac:dyDescent="0.3"/>
  <cols>
    <col min="1" max="1" width="100.88671875" customWidth="1"/>
  </cols>
  <sheetData>
    <row r="1" spans="1:1" ht="302.25" customHeight="1" x14ac:dyDescent="0.35">
      <c r="A1" s="92" t="s">
        <v>199</v>
      </c>
    </row>
    <row r="3" spans="1:1" ht="18" x14ac:dyDescent="0.3">
      <c r="A3" s="35"/>
    </row>
    <row r="4" spans="1:1" ht="91.2" customHeight="1" x14ac:dyDescent="0.3">
      <c r="A4" s="35" t="s">
        <v>212</v>
      </c>
    </row>
    <row r="5" spans="1:1" ht="18" x14ac:dyDescent="0.3">
      <c r="A5" s="35"/>
    </row>
    <row r="6" spans="1:1" ht="18" x14ac:dyDescent="0.3">
      <c r="A6" s="35" t="s">
        <v>211</v>
      </c>
    </row>
    <row r="7" spans="1:1" ht="18" x14ac:dyDescent="0.3">
      <c r="A7" s="35"/>
    </row>
    <row r="8" spans="1:1" ht="34.799999999999997" x14ac:dyDescent="0.3">
      <c r="A8" s="60" t="s">
        <v>213</v>
      </c>
    </row>
    <row r="9" spans="1:1" ht="18" x14ac:dyDescent="0.3">
      <c r="A9" s="35"/>
    </row>
    <row r="10" spans="1:1" ht="18" x14ac:dyDescent="0.3">
      <c r="A10" s="35"/>
    </row>
    <row r="11" spans="1:1" ht="18" x14ac:dyDescent="0.3">
      <c r="A11" s="35"/>
    </row>
    <row r="12" spans="1:1" ht="18" x14ac:dyDescent="0.3">
      <c r="A12" s="35"/>
    </row>
    <row r="13" spans="1:1" ht="18" x14ac:dyDescent="0.3">
      <c r="A13" s="35"/>
    </row>
    <row r="14" spans="1:1" ht="18" x14ac:dyDescent="0.3">
      <c r="A14" s="35"/>
    </row>
    <row r="15" spans="1:1" ht="18" x14ac:dyDescent="0.3">
      <c r="A15" s="35"/>
    </row>
    <row r="16" spans="1:1" ht="18" x14ac:dyDescent="0.3">
      <c r="A16" s="35" t="s">
        <v>164</v>
      </c>
    </row>
    <row r="17" spans="1:1" ht="18" x14ac:dyDescent="0.3">
      <c r="A17" s="35"/>
    </row>
    <row r="18" spans="1:1" ht="18" x14ac:dyDescent="0.3">
      <c r="A18" s="35"/>
    </row>
    <row r="19" spans="1:1" ht="18" x14ac:dyDescent="0.3">
      <c r="A19" s="35"/>
    </row>
    <row r="20" spans="1:1" ht="18" x14ac:dyDescent="0.3">
      <c r="A20" s="35"/>
    </row>
    <row r="21" spans="1:1" ht="18" x14ac:dyDescent="0.3">
      <c r="A21" s="35"/>
    </row>
    <row r="22" spans="1:1" ht="18" x14ac:dyDescent="0.3">
      <c r="A22" s="35"/>
    </row>
    <row r="23" spans="1:1" ht="18" x14ac:dyDescent="0.3">
      <c r="A23" s="35"/>
    </row>
  </sheetData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2</vt:i4>
      </vt:variant>
    </vt:vector>
  </HeadingPairs>
  <TitlesOfParts>
    <vt:vector size="6" baseType="lpstr">
      <vt:lpstr>hárok-1</vt:lpstr>
      <vt:lpstr>hárok-2</vt:lpstr>
      <vt:lpstr>hárok-3</vt:lpstr>
      <vt:lpstr>hárok-4</vt:lpstr>
      <vt:lpstr>'hárok-2'!Oblasť_tlače</vt:lpstr>
      <vt:lpstr>'hárok-3'!Oblasť_tlače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Szántó</dc:creator>
  <cp:lastModifiedBy>SZÁNTÓ Adriana</cp:lastModifiedBy>
  <cp:lastPrinted>2025-11-21T07:15:02Z</cp:lastPrinted>
  <dcterms:created xsi:type="dcterms:W3CDTF">2012-11-09T12:55:07Z</dcterms:created>
  <dcterms:modified xsi:type="dcterms:W3CDTF">2025-11-21T07:16:23Z</dcterms:modified>
</cp:coreProperties>
</file>